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74 - Cvičení nejen pro s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'074 - Cvičení nejen pro s...'!$C$80:$K$181</definedName>
    <definedName name="_xlnm.Print_Area" localSheetId="1">'074 - Cvičení nejen pro s...'!$C$4:$J$37,'074 - Cvičení nejen pro s...'!$C$43:$J$64,'074 - Cvičení nejen pro s...'!$C$70:$K$181</definedName>
    <definedName name="_xlnm.Print_Titles" localSheetId="1">'074 - Cvičení nejen pro s...'!$80:$80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0"/>
  <c r="F50"/>
  <c r="F48"/>
  <c r="E46"/>
  <c r="J22"/>
  <c r="E22"/>
  <c r="J78"/>
  <c r="J21"/>
  <c r="J16"/>
  <c r="E16"/>
  <c r="F78"/>
  <c r="J15"/>
  <c r="J10"/>
  <c r="J75"/>
  <c i="1" r="L50"/>
  <c r="AM50"/>
  <c r="AM49"/>
  <c r="L49"/>
  <c r="AM47"/>
  <c r="L47"/>
  <c r="L45"/>
  <c r="L44"/>
  <c i="2" r="BK180"/>
  <c r="J170"/>
  <c r="J167"/>
  <c r="J158"/>
  <c r="J152"/>
  <c r="J148"/>
  <c r="J146"/>
  <c r="BK139"/>
  <c r="J136"/>
  <c r="J127"/>
  <c r="BK120"/>
  <c r="J95"/>
  <c i="1" r="AS54"/>
  <c i="2" r="BK176"/>
  <c r="J165"/>
  <c r="BK117"/>
  <c r="BK104"/>
  <c r="BK98"/>
  <c r="BK95"/>
  <c r="J180"/>
  <c r="BK172"/>
  <c r="J169"/>
  <c r="BK158"/>
  <c r="J155"/>
  <c r="BK148"/>
  <c r="BK144"/>
  <c r="J141"/>
  <c r="BK133"/>
  <c r="BK127"/>
  <c r="J123"/>
  <c r="J98"/>
  <c r="BK84"/>
  <c r="BK178"/>
  <c r="BK167"/>
  <c r="J120"/>
  <c r="BK110"/>
  <c r="J107"/>
  <c r="J92"/>
  <c r="J178"/>
  <c r="J174"/>
  <c r="BK169"/>
  <c r="BK161"/>
  <c r="BK152"/>
  <c r="J150"/>
  <c r="BK141"/>
  <c r="J139"/>
  <c r="J133"/>
  <c r="BK130"/>
  <c r="J125"/>
  <c r="J101"/>
  <c r="BK87"/>
  <c r="J172"/>
  <c r="BK123"/>
  <c r="J114"/>
  <c r="BK107"/>
  <c r="J104"/>
  <c r="J87"/>
  <c r="J176"/>
  <c r="BK170"/>
  <c r="BK165"/>
  <c r="BK155"/>
  <c r="BK150"/>
  <c r="BK146"/>
  <c r="J144"/>
  <c r="BK136"/>
  <c r="J130"/>
  <c r="BK125"/>
  <c r="J117"/>
  <c r="BK92"/>
  <c r="J84"/>
  <c r="BK174"/>
  <c r="J161"/>
  <c r="BK114"/>
  <c r="J110"/>
  <c r="BK101"/>
  <c l="1" r="P83"/>
  <c r="T83"/>
  <c r="P113"/>
  <c r="T113"/>
  <c r="P135"/>
  <c r="BK143"/>
  <c r="J143"/>
  <c r="J60"/>
  <c r="R143"/>
  <c r="BK154"/>
  <c r="J154"/>
  <c r="J61"/>
  <c r="P154"/>
  <c r="T154"/>
  <c r="P164"/>
  <c r="BK83"/>
  <c r="J83"/>
  <c r="J57"/>
  <c r="R83"/>
  <c r="BK113"/>
  <c r="J113"/>
  <c r="J58"/>
  <c r="R113"/>
  <c r="BK135"/>
  <c r="J135"/>
  <c r="J59"/>
  <c r="R135"/>
  <c r="T135"/>
  <c r="P143"/>
  <c r="T143"/>
  <c r="R154"/>
  <c r="BK164"/>
  <c r="J164"/>
  <c r="J62"/>
  <c r="R164"/>
  <c r="T164"/>
  <c r="BK179"/>
  <c r="J179"/>
  <c r="J63"/>
  <c r="J48"/>
  <c r="J51"/>
  <c r="BE87"/>
  <c r="BE92"/>
  <c r="BE95"/>
  <c r="BE98"/>
  <c r="BE101"/>
  <c r="BE104"/>
  <c r="BE107"/>
  <c r="BE110"/>
  <c r="BE114"/>
  <c r="BE120"/>
  <c r="BE167"/>
  <c r="BE170"/>
  <c r="BE172"/>
  <c r="BE174"/>
  <c r="BE176"/>
  <c r="BE180"/>
  <c r="F51"/>
  <c r="BE84"/>
  <c r="BE117"/>
  <c r="BE123"/>
  <c r="BE125"/>
  <c r="BE127"/>
  <c r="BE130"/>
  <c r="BE133"/>
  <c r="BE136"/>
  <c r="BE139"/>
  <c r="BE141"/>
  <c r="BE144"/>
  <c r="BE146"/>
  <c r="BE148"/>
  <c r="BE150"/>
  <c r="BE152"/>
  <c r="BE155"/>
  <c r="BE158"/>
  <c r="BE161"/>
  <c r="BE165"/>
  <c r="BE169"/>
  <c r="BE178"/>
  <c r="F32"/>
  <c i="1" r="BA55"/>
  <c r="BA54"/>
  <c r="W30"/>
  <c i="2" r="F34"/>
  <c i="1" r="BC55"/>
  <c r="BC54"/>
  <c r="W32"/>
  <c i="2" r="F33"/>
  <c i="1" r="BB55"/>
  <c r="BB54"/>
  <c r="AX54"/>
  <c i="2" r="J32"/>
  <c i="1" r="AW55"/>
  <c i="2" r="F35"/>
  <c i="1" r="BD55"/>
  <c r="BD54"/>
  <c r="W33"/>
  <c i="2" l="1" r="R82"/>
  <c r="R81"/>
  <c r="T82"/>
  <c r="T81"/>
  <c r="P82"/>
  <c r="P81"/>
  <c i="1" r="AU55"/>
  <c i="2" r="BK82"/>
  <c r="BK81"/>
  <c r="J81"/>
  <c r="J55"/>
  <c i="1" r="AU54"/>
  <c r="AY54"/>
  <c i="2" r="F31"/>
  <c i="1" r="AZ55"/>
  <c r="AZ54"/>
  <c r="W29"/>
  <c r="AW54"/>
  <c r="AK30"/>
  <c r="W31"/>
  <c i="2" r="J31"/>
  <c i="1" r="AV55"/>
  <c r="AT55"/>
  <c i="2" l="1" r="J82"/>
  <c r="J56"/>
  <c r="J28"/>
  <c i="1" r="AG55"/>
  <c r="AG54"/>
  <c r="AK26"/>
  <c r="AV54"/>
  <c r="AK29"/>
  <c r="AK35"/>
  <c i="2" l="1" r="J37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<sst xmlns="http://schemas.openxmlformats.org/spreadsheetml/2006/main">
  <si>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</si>
  <si>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</si>
  <si>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</si>
  <si>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</si>
  <si>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</si>
  <si>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{bbe7bdeb-2fc4-41ed-9d9a-0a53a6fe7a82}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</si>
  <si>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</si>
  <si>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</si>
  <si>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</si>
  <si>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</si>
  <si>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</si>
  <si>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</si>
  <si>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</si>
  <si>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</si>
  <si>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</si>
  <si>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</si>
  <si>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</si>
  <si>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Cvičení nejen pro seniory v Březinách</t>
  </si>
  <si>
    <t>KSO:</t>
  </si>
  <si>
    <t/>
  </si>
  <si>
    <t>CC-CZ:</t>
  </si>
  <si>
    <t>Místo:</t>
  </si>
  <si>
    <t>p.p.č.276/49, k.ú.Březiny u Děčína</t>
  </si>
  <si>
    <t>Datum:</t>
  </si>
  <si>
    <t>25. 10. 2021</t>
  </si>
  <si>
    <t>Zadavatel:</t>
  </si>
  <si>
    <t>IČ:</t>
  </si>
  <si>
    <t>261238</t>
  </si>
  <si>
    <t>Statutární město Děčín</t>
  </si>
  <si>
    <t>DIČ:</t>
  </si>
  <si>
    <t>Uchazeč:</t>
  </si>
  <si>
    <t>Vyplň údaj</t>
  </si>
  <si>
    <t>Projektant:</t>
  </si>
  <si>
    <t>08306842</t>
  </si>
  <si>
    <t>Ing. Vojtěch Vidai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</si>
  <si>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</si>
  <si>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</si>
  <si>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</si>
  <si>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</si>
  <si>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</si>
  <si>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</si>
  <si>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</si>
  <si>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</si>
  <si>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</si>
  <si>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</si>
  <si>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</si>
  <si>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</si>
  <si>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</si>
  <si>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</si>
  <si>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</si>
  <si>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</si>
  <si>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</si>
  <si>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</si>
  <si>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</si>
  <si>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</si>
  <si>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</si>
  <si>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</si>
  <si>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</si>
  <si>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</si>
  <si>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</si>
  <si>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</si>
  <si>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</si>
  <si>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</si>
  <si>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</si>
  <si>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</si>
  <si>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</si>
  <si>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</si>
  <si>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</si>
  <si>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</si>
  <si>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</si>
  <si>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</si>
  <si>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</si>
  <si>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</si>
  <si>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</si>
  <si>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</si>
  <si>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</si>
  <si>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</si>
  <si>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</si>
  <si>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</si>
  <si>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</si>
  <si>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</si>
  <si>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</si>
  <si>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</si>
  <si>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</si>
  <si>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</si>
  <si>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</si>
  <si>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</si>
  <si>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</si>
  <si>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</si>
  <si>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</si>
  <si>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</si>
  <si>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</si>
  <si>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91 - Doplňující konstrukce a práce</t>
  </si>
  <si>
    <t xml:space="preserve">    93 - Různé konstrukce a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</si>
  <si>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</si>
  <si>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</si>
  <si>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</si>
  <si>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</si>
  <si>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</si>
  <si>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</si>
  <si>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</si>
  <si>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</si>
  <si>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</si>
  <si>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</si>
  <si>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</si>
  <si>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</si>
  <si>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</si>
  <si>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</si>
  <si>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</si>
  <si>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</si>
  <si>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</si>
  <si>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</si>
  <si>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</si>
  <si>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122251102</t>
  </si>
  <si>
    <t>Odkopávky a prokopávky nezapažené strojně v hornině třídy těžitelnosti I skupiny 3 přes 20 do 50 m3</t>
  </si>
  <si>
    <t>m3</t>
  </si>
  <si>
    <t>CS ÚRS 2021 02</t>
  </si>
  <si>
    <t>4</t>
  </si>
  <si>
    <t>-2546317</t>
  </si>
  <si>
    <t>Online PSC</t>
  </si>
  <si>
    <t>https://podminky.urs.cz/item/CS_URS_2021_02/122251102</t>
  </si>
  <si>
    <t>VV</t>
  </si>
  <si>
    <t>9,00*8,60*0,40</t>
  </si>
  <si>
    <t>132251101</t>
  </si>
  <si>
    <t>Hloubení nezapažených rýh šířky do 800 mm strojně s urovnáním dna do předepsaného profilu a spádu v hornině třídy těžitelnosti I skupiny 3 do 20 m3</t>
  </si>
  <si>
    <t>-1330716326</t>
  </si>
  <si>
    <t>https://podminky.urs.cz/item/CS_URS_2021_02/132251101</t>
  </si>
  <si>
    <t>8,60*0,30*0,20</t>
  </si>
  <si>
    <t>1,50*0,80*0,80</t>
  </si>
  <si>
    <t>Součet</t>
  </si>
  <si>
    <t>3</t>
  </si>
  <si>
    <t>133212011</t>
  </si>
  <si>
    <t>Hloubení šachet ručně zapažených i nezapažených v horninách třídy těžitelnosti I skupiny 3, půdorysná plocha výkopu do 4 m2</t>
  </si>
  <si>
    <t>918712716</t>
  </si>
  <si>
    <t>https://podminky.urs.cz/item/CS_URS_2021_02/133212011</t>
  </si>
  <si>
    <t>5*0,50*0,50*1,00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</si>
  <si>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</si>
  <si>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</si>
  <si>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-2094404072</t>
  </si>
  <si>
    <t>https://podminky.urs.cz/item/CS_URS_2021_02/162751117</t>
  </si>
  <si>
    <t>30,96+1,476+1,25-1,08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</si>
  <si>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</si>
  <si>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</si>
  <si>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</si>
  <si>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799144964</t>
  </si>
  <si>
    <t>https://podminky.urs.cz/item/CS_URS_2021_02/162751119</t>
  </si>
  <si>
    <t>32,606*5 'Přepočtené koeficientem množství</t>
  </si>
  <si>
    <t>6</t>
  </si>
  <si>
    <t>M</t>
  </si>
  <si>
    <t>94621007</t>
  </si>
  <si>
    <t xml:space="preserve">poplatek za uložení stavebního odpadu zeminy a kamení  zatříděného kódem 17 05 04 na recyklační skládku</t>
  </si>
  <si>
    <t>t</t>
  </si>
  <si>
    <t>8</t>
  </si>
  <si>
    <t>-1652608451</t>
  </si>
  <si>
    <t>https://podminky.urs.cz/item/CS_URS_2021_02/94621007</t>
  </si>
  <si>
    <t>32,606*1,6 'Přepočtené koeficientem množství</t>
  </si>
  <si>
    <t>7</t>
  </si>
  <si>
    <t>174151101</t>
  </si>
  <si>
    <t>Zásyp sypaninou z jakékoliv horniny strojně s uložením výkopku ve vrstvách se zhutněním jam, šachet, rýh nebo kolem objektů v těchto vykopávkách</t>
  </si>
  <si>
    <t>-519405973</t>
  </si>
  <si>
    <t>https://podminky.urs.cz/item/CS_URS_2021_02/174151101</t>
  </si>
  <si>
    <t>1,50*0,80*0,90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</si>
  <si>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</si>
  <si>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</si>
  <si>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m2</t>
  </si>
  <si>
    <t>2035232421</t>
  </si>
  <si>
    <t>https://podminky.urs.cz/item/CS_URS_2021_02/181111121</t>
  </si>
  <si>
    <t>(2*9,00+10,00)*1,00</t>
  </si>
  <si>
    <t>9</t>
  </si>
  <si>
    <t>181951112</t>
  </si>
  <si>
    <t>Úprava pláně vyrovnáním výškových rozdílů strojně v hornině třídy těžitelnosti I, skupiny 1 až 3 se zhutněním</t>
  </si>
  <si>
    <t>-2037311896</t>
  </si>
  <si>
    <t>https://podminky.urs.cz/item/CS_URS_2021_02/181951112</t>
  </si>
  <si>
    <t>9,00*8,60</t>
  </si>
  <si>
    <t>Zakládání</t>
  </si>
  <si>
    <t>10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</si>
  <si>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</si>
  <si>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</si>
  <si>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-336052800</t>
  </si>
  <si>
    <t>https://podminky.urs.cz/item/CS_URS_2021_02/211971121</t>
  </si>
  <si>
    <t>10*0,5 'Přepočtené koeficientem množství</t>
  </si>
  <si>
    <t>11</t>
  </si>
  <si>
    <t>69311080</t>
  </si>
  <si>
    <t>geotextilie netkaná separační, ochranná, filtrační, drenážní PES 200g/m2</t>
  </si>
  <si>
    <t>1641336020</t>
  </si>
  <si>
    <t>https://podminky.urs.cz/item/CS_URS_2021_02/69311080</t>
  </si>
  <si>
    <t>12*1,2 'Přepočtené koeficientem množství</t>
  </si>
  <si>
    <t>12</t>
  </si>
  <si>
    <t>212532111</t>
  </si>
  <si>
    <t>Lože pro trativody z kameniva hrubého drceného</t>
  </si>
  <si>
    <t>228036431</t>
  </si>
  <si>
    <t>https://podminky.urs.cz/item/CS_URS_2021_02/212532111</t>
  </si>
  <si>
    <t>10,00*0,30*0,30</t>
  </si>
  <si>
    <t>13</t>
  </si>
  <si>
    <t>212755214</t>
  </si>
  <si>
    <t>Trativody bez lože z drenážních trubek plastových flexibilních D 100 mm</t>
  </si>
  <si>
    <t>m</t>
  </si>
  <si>
    <t>1470492978</t>
  </si>
  <si>
    <t>https://podminky.urs.cz/item/CS_URS_2021_02/212755214</t>
  </si>
  <si>
    <t>14</t>
  </si>
  <si>
    <t>28613280</t>
  </si>
  <si>
    <t>záslepka příslušenství drenážního systému komunikací, letišť a sportovišť DN 100</t>
  </si>
  <si>
    <t>kus</t>
  </si>
  <si>
    <t>552506780</t>
  </si>
  <si>
    <t>https://podminky.urs.cz/item/CS_URS_2021_02/28613280</t>
  </si>
  <si>
    <t>275313711</t>
  </si>
  <si>
    <t>Základy z betonu prostého patky a bloky z betonu kamenem neprokládaného tř. C 20/25</t>
  </si>
  <si>
    <t>-1462312065</t>
  </si>
  <si>
    <t>https://podminky.urs.cz/item/CS_URS_2021_02/275313711</t>
  </si>
  <si>
    <t>16</t>
  </si>
  <si>
    <t>275351121</t>
  </si>
  <si>
    <t>Bednění základů patek zřízení</t>
  </si>
  <si>
    <t>-732709131</t>
  </si>
  <si>
    <t>https://podminky.urs.cz/item/CS_URS_2021_02/275351121</t>
  </si>
  <si>
    <t>5*4*0,50*0,50*0,60</t>
  </si>
  <si>
    <t>17</t>
  </si>
  <si>
    <t>275351122</t>
  </si>
  <si>
    <t>Bednění základů patek odstranění</t>
  </si>
  <si>
    <t>741728497</t>
  </si>
  <si>
    <t>https://podminky.urs.cz/item/CS_URS_2021_02/275351122</t>
  </si>
  <si>
    <t>Komunikace pozemní</t>
  </si>
  <si>
    <t>18</t>
  </si>
  <si>
    <t>564861111</t>
  </si>
  <si>
    <t>Podklad ze štěrkodrti vel.0-63 mm s rozprostřením a zhutněním, po zhutnění tl. 200 mm</t>
  </si>
  <si>
    <t>582005760</t>
  </si>
  <si>
    <t>https://podminky.urs.cz/item/CS_URS_2021_02/564861111</t>
  </si>
  <si>
    <t>19</t>
  </si>
  <si>
    <t>567114131</t>
  </si>
  <si>
    <t>Podklad ze směsi stmelené cementem SC bez dilatačních spár, s rozprostřením a zhutněním SC C 20/25 (PB I), po zhutnění tl. 120 mm</t>
  </si>
  <si>
    <t>1855438842</t>
  </si>
  <si>
    <t>https://podminky.urs.cz/item/CS_URS_2021_02/567114131</t>
  </si>
  <si>
    <t>20</t>
  </si>
  <si>
    <t>579211131</t>
  </si>
  <si>
    <t>Venkovní lité pryžové povrchy na betonový podklad dvouvrstvé tloušťky 17 mm s impregnací podkladu, prováděné ručně plochy do 300 m2 jedna barva červená, zelená</t>
  </si>
  <si>
    <t>-1474556289</t>
  </si>
  <si>
    <t>https://podminky.urs.cz/item/CS_URS_2021_02/579211131</t>
  </si>
  <si>
    <t>Trubní vedení</t>
  </si>
  <si>
    <t>894812111</t>
  </si>
  <si>
    <t>Revizní a čistící šachta z polypropylenu PP pro hladké trouby DN 315 šachtové dno (DN šachty / DN trubního vedení) DN 315/100 přímý tok</t>
  </si>
  <si>
    <t>-6152262</t>
  </si>
  <si>
    <t>https://podminky.urs.cz/item/CS_URS_2021_02/894812111</t>
  </si>
  <si>
    <t>22</t>
  </si>
  <si>
    <t>28611584</t>
  </si>
  <si>
    <t>zátka kanalizace plastové KG DN 100</t>
  </si>
  <si>
    <t>-1984806162</t>
  </si>
  <si>
    <t>https://podminky.urs.cz/item/CS_URS_2021_02/28611584</t>
  </si>
  <si>
    <t>23</t>
  </si>
  <si>
    <t>894812131</t>
  </si>
  <si>
    <t>Revizní a čistící šachta z polypropylenu PP pro hladké trouby DN 315 roura šachtová korugovaná bez hrdla, světlé hloubky 1250 mm</t>
  </si>
  <si>
    <t>-991236983</t>
  </si>
  <si>
    <t>https://podminky.urs.cz/item/CS_URS_2021_02/894812131</t>
  </si>
  <si>
    <t>24</t>
  </si>
  <si>
    <t>894812149</t>
  </si>
  <si>
    <t>Revizní a čistící šachta z polypropylenu PP pro hladké trouby DN 315 roura šachtová korugovaná Příplatek k cenám 2131 - 2142 za uříznutí šachtové roury</t>
  </si>
  <si>
    <t>205322870</t>
  </si>
  <si>
    <t>https://podminky.urs.cz/item/CS_URS_2021_02/894812149</t>
  </si>
  <si>
    <t>25</t>
  </si>
  <si>
    <t>894812155</t>
  </si>
  <si>
    <t>Revizní a čistící šachta z polypropylenu PP pro hladké trouby DN 315 poklop plastový pachotěsný s madlem</t>
  </si>
  <si>
    <t>-1969021181</t>
  </si>
  <si>
    <t>https://podminky.urs.cz/item/CS_URS_2021_02/894812155</t>
  </si>
  <si>
    <t>91</t>
  </si>
  <si>
    <t>Doplňující konstrukce a práce</t>
  </si>
  <si>
    <t>26</t>
  </si>
  <si>
    <t>916331112</t>
  </si>
  <si>
    <t>Osazení zahradního obrubníku betonového s ložem tl. od 50 do 100 mm z betonu prostého tř. C 12/15 s boční opěrou z betonu prostého tř. C 12/15</t>
  </si>
  <si>
    <t>1718390613</t>
  </si>
  <si>
    <t>https://podminky.urs.cz/item/CS_URS_2021_02/916331112</t>
  </si>
  <si>
    <t>2*9,00+8,60</t>
  </si>
  <si>
    <t>27</t>
  </si>
  <si>
    <t>59217002</t>
  </si>
  <si>
    <t>obrubník betonový zahradní šedý 1000x50x200mm</t>
  </si>
  <si>
    <t>-1169376343</t>
  </si>
  <si>
    <t>https://podminky.urs.cz/item/CS_URS_2021_02/59217002</t>
  </si>
  <si>
    <t>26,6*1,01 'Přepočtené koeficientem množství</t>
  </si>
  <si>
    <t>28</t>
  </si>
  <si>
    <t>919716111</t>
  </si>
  <si>
    <t>Ocelová výztuž betonového podkladu ze svařovaných sítí hmotnosti do 7,5 kg/m2</t>
  </si>
  <si>
    <t>-1360200944</t>
  </si>
  <si>
    <t>https://podminky.urs.cz/item/CS_URS_2021_02/919716111</t>
  </si>
  <si>
    <t>77,40*((0,00812/2/3)*1,08)</t>
  </si>
  <si>
    <t>93</t>
  </si>
  <si>
    <t>Různé konstrukce a práce</t>
  </si>
  <si>
    <t>29</t>
  </si>
  <si>
    <t>936124113</t>
  </si>
  <si>
    <t>Montáž lavičky parkové stabilní přichycené kotevními šrouby</t>
  </si>
  <si>
    <t>1404246622</t>
  </si>
  <si>
    <t>https://podminky.urs.cz/item/CS_URS_2021_02/936124113</t>
  </si>
  <si>
    <t>30</t>
  </si>
  <si>
    <t>74910104</t>
  </si>
  <si>
    <t>lavička bez opěradla včetně kotvení 2000x400x450mm konstrukce ocelová, sedák–dřevo</t>
  </si>
  <si>
    <t>1428029119</t>
  </si>
  <si>
    <t>https://podminky.urs.cz/item/CS_URS_2021_02/74910104</t>
  </si>
  <si>
    <t>31</t>
  </si>
  <si>
    <t>9361743-R</t>
  </si>
  <si>
    <t xml:space="preserve">Montáž posilovacích strojů </t>
  </si>
  <si>
    <t>R-položka</t>
  </si>
  <si>
    <t>-1068031820</t>
  </si>
  <si>
    <t>32</t>
  </si>
  <si>
    <t>74910R01</t>
  </si>
  <si>
    <t>masážní zařízení rozměr 1290 × 680 × 1700 mm</t>
  </si>
  <si>
    <t>1862113166</t>
  </si>
  <si>
    <t>P</t>
  </si>
  <si>
    <t>Poznámka k položce:_x000d_
hmotnost uživatele je 120 kg.</t>
  </si>
  <si>
    <t>33</t>
  </si>
  <si>
    <t>74910R02</t>
  </si>
  <si>
    <t>protahovací zařízení a bench 1570 x 880 x 1920 mm</t>
  </si>
  <si>
    <t>-976521996</t>
  </si>
  <si>
    <t>Poznámka k položce:_x000d_
hmotnost uživatele je 150 kg_x000d_
konstrukce kov, plast</t>
  </si>
  <si>
    <t>34</t>
  </si>
  <si>
    <t>74910R03</t>
  </si>
  <si>
    <t>surfovací zařízení rozměru 1060 x 790 x 1430 mm</t>
  </si>
  <si>
    <t>1698747428</t>
  </si>
  <si>
    <t>35</t>
  </si>
  <si>
    <t>74910R04</t>
  </si>
  <si>
    <t>elipsovité zařízení rozměru 1270 x 530 x 1480 mm</t>
  </si>
  <si>
    <t>1274398455</t>
  </si>
  <si>
    <t>Poznámka k položce:_x000d_
hmotnost uživatele je 120 kg</t>
  </si>
  <si>
    <t>36</t>
  </si>
  <si>
    <t>74910R05</t>
  </si>
  <si>
    <t>procvičování chůze rozměru 1075 x 535 x 1390 mm</t>
  </si>
  <si>
    <t>-2139204917</t>
  </si>
  <si>
    <t>998</t>
  </si>
  <si>
    <t>Přesun hmot</t>
  </si>
  <si>
    <t>37</t>
  </si>
  <si>
    <t>998222012</t>
  </si>
  <si>
    <t>Přesun hmot pro tělovýchovné plochy dopravní vzdálenost do 200 m</t>
  </si>
  <si>
    <t>-702667440</t>
  </si>
  <si>
    <t>https://podminky.urs.cz/item/CS_URS_2021_02/998222012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</si>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</sst>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1102" TargetMode="External" /><Relationship Id="rId2" Type="http://schemas.openxmlformats.org/officeDocument/2006/relationships/hyperlink" Target="https://podminky.urs.cz/item/CS_URS_2021_02/132251101" TargetMode="External" /><Relationship Id="rId3" Type="http://schemas.openxmlformats.org/officeDocument/2006/relationships/hyperlink" Target="https://podminky.urs.cz/item/CS_URS_2021_02/133212011" TargetMode="External" /><Relationship Id="rId4" Type="http://schemas.openxmlformats.org/officeDocument/2006/relationships/hyperlink" Target="https://podminky.urs.cz/item/CS_URS_2021_02/162751117" TargetMode="External" /><Relationship Id="rId5" Type="http://schemas.openxmlformats.org/officeDocument/2006/relationships/hyperlink" Target="https://podminky.urs.cz/item/CS_URS_2021_02/162751119" TargetMode="External" /><Relationship Id="rId6" Type="http://schemas.openxmlformats.org/officeDocument/2006/relationships/hyperlink" Target="https://podminky.urs.cz/item/CS_URS_2021_02/94621007" TargetMode="External" /><Relationship Id="rId7" Type="http://schemas.openxmlformats.org/officeDocument/2006/relationships/hyperlink" Target="https://podminky.urs.cz/item/CS_URS_2021_02/174151101" TargetMode="External" /><Relationship Id="rId8" Type="http://schemas.openxmlformats.org/officeDocument/2006/relationships/hyperlink" Target="https://podminky.urs.cz/item/CS_URS_2021_02/181111121" TargetMode="External" /><Relationship Id="rId9" Type="http://schemas.openxmlformats.org/officeDocument/2006/relationships/hyperlink" Target="https://podminky.urs.cz/item/CS_URS_2021_02/181951112" TargetMode="External" /><Relationship Id="rId10" Type="http://schemas.openxmlformats.org/officeDocument/2006/relationships/hyperlink" Target="https://podminky.urs.cz/item/CS_URS_2021_02/211971121" TargetMode="External" /><Relationship Id="rId11" Type="http://schemas.openxmlformats.org/officeDocument/2006/relationships/hyperlink" Target="https://podminky.urs.cz/item/CS_URS_2021_02/69311080" TargetMode="External" /><Relationship Id="rId12" Type="http://schemas.openxmlformats.org/officeDocument/2006/relationships/hyperlink" Target="https://podminky.urs.cz/item/CS_URS_2021_02/212532111" TargetMode="External" /><Relationship Id="rId13" Type="http://schemas.openxmlformats.org/officeDocument/2006/relationships/hyperlink" Target="https://podminky.urs.cz/item/CS_URS_2021_02/212755214" TargetMode="External" /><Relationship Id="rId14" Type="http://schemas.openxmlformats.org/officeDocument/2006/relationships/hyperlink" Target="https://podminky.urs.cz/item/CS_URS_2021_02/28613280" TargetMode="External" /><Relationship Id="rId15" Type="http://schemas.openxmlformats.org/officeDocument/2006/relationships/hyperlink" Target="https://podminky.urs.cz/item/CS_URS_2021_02/275313711" TargetMode="External" /><Relationship Id="rId16" Type="http://schemas.openxmlformats.org/officeDocument/2006/relationships/hyperlink" Target="https://podminky.urs.cz/item/CS_URS_2021_02/275351121" TargetMode="External" /><Relationship Id="rId17" Type="http://schemas.openxmlformats.org/officeDocument/2006/relationships/hyperlink" Target="https://podminky.urs.cz/item/CS_URS_2021_02/275351122" TargetMode="External" /><Relationship Id="rId18" Type="http://schemas.openxmlformats.org/officeDocument/2006/relationships/hyperlink" Target="https://podminky.urs.cz/item/CS_URS_2021_02/564861111" TargetMode="External" /><Relationship Id="rId19" Type="http://schemas.openxmlformats.org/officeDocument/2006/relationships/hyperlink" Target="https://podminky.urs.cz/item/CS_URS_2021_02/567114131" TargetMode="External" /><Relationship Id="rId20" Type="http://schemas.openxmlformats.org/officeDocument/2006/relationships/hyperlink" Target="https://podminky.urs.cz/item/CS_URS_2021_02/579211131" TargetMode="External" /><Relationship Id="rId21" Type="http://schemas.openxmlformats.org/officeDocument/2006/relationships/hyperlink" Target="https://podminky.urs.cz/item/CS_URS_2021_02/894812111" TargetMode="External" /><Relationship Id="rId22" Type="http://schemas.openxmlformats.org/officeDocument/2006/relationships/hyperlink" Target="https://podminky.urs.cz/item/CS_URS_2021_02/28611584" TargetMode="External" /><Relationship Id="rId23" Type="http://schemas.openxmlformats.org/officeDocument/2006/relationships/hyperlink" Target="https://podminky.urs.cz/item/CS_URS_2021_02/894812131" TargetMode="External" /><Relationship Id="rId24" Type="http://schemas.openxmlformats.org/officeDocument/2006/relationships/hyperlink" Target="https://podminky.urs.cz/item/CS_URS_2021_02/894812149" TargetMode="External" /><Relationship Id="rId25" Type="http://schemas.openxmlformats.org/officeDocument/2006/relationships/hyperlink" Target="https://podminky.urs.cz/item/CS_URS_2021_02/894812155" TargetMode="External" /><Relationship Id="rId26" Type="http://schemas.openxmlformats.org/officeDocument/2006/relationships/hyperlink" Target="https://podminky.urs.cz/item/CS_URS_2021_02/916331112" TargetMode="External" /><Relationship Id="rId27" Type="http://schemas.openxmlformats.org/officeDocument/2006/relationships/hyperlink" Target="https://podminky.urs.cz/item/CS_URS_2021_02/59217002" TargetMode="External" /><Relationship Id="rId28" Type="http://schemas.openxmlformats.org/officeDocument/2006/relationships/hyperlink" Target="https://podminky.urs.cz/item/CS_URS_2021_02/919716111" TargetMode="External" /><Relationship Id="rId29" Type="http://schemas.openxmlformats.org/officeDocument/2006/relationships/hyperlink" Target="https://podminky.urs.cz/item/CS_URS_2021_02/936124113" TargetMode="External" /><Relationship Id="rId30" Type="http://schemas.openxmlformats.org/officeDocument/2006/relationships/hyperlink" Target="https://podminky.urs.cz/item/CS_URS_2021_02/74910104" TargetMode="External" /><Relationship Id="rId31" Type="http://schemas.openxmlformats.org/officeDocument/2006/relationships/hyperlink" Target="https://podminky.urs.cz/item/CS_URS_2021_02/998222012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074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Cvičení nejen pro seniory v Březinách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p.p.č.276/49, k.ú.Březiny u Děčína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25. 10. 2021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Děčín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Ing. Vojtěch Vidai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73</v>
      </c>
      <c r="BT54" s="109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0" t="s">
        <v>77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'074 - Cvičení nejen pro s...'!J28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78</v>
      </c>
      <c r="AR55" s="117"/>
      <c r="AS55" s="118">
        <v>0</v>
      </c>
      <c r="AT55" s="119">
        <f>ROUND(SUM(AV55:AW55),2)</f>
        <v>0</v>
      </c>
      <c r="AU55" s="120">
        <f>'074 - Cvičení nejen pro s...'!P81</f>
        <v>0</v>
      </c>
      <c r="AV55" s="119">
        <f>'074 - Cvičení nejen pro s...'!J31</f>
        <v>0</v>
      </c>
      <c r="AW55" s="119">
        <f>'074 - Cvičení nejen pro s...'!J32</f>
        <v>0</v>
      </c>
      <c r="AX55" s="119">
        <f>'074 - Cvičení nejen pro s...'!J33</f>
        <v>0</v>
      </c>
      <c r="AY55" s="119">
        <f>'074 - Cvičení nejen pro s...'!J34</f>
        <v>0</v>
      </c>
      <c r="AZ55" s="119">
        <f>'074 - Cvičení nejen pro s...'!F31</f>
        <v>0</v>
      </c>
      <c r="BA55" s="119">
        <f>'074 - Cvičení nejen pro s...'!F32</f>
        <v>0</v>
      </c>
      <c r="BB55" s="119">
        <f>'074 - Cvičení nejen pro s...'!F33</f>
        <v>0</v>
      </c>
      <c r="BC55" s="119">
        <f>'074 - Cvičení nejen pro s...'!F34</f>
        <v>0</v>
      </c>
      <c r="BD55" s="121">
        <f>'074 - Cvičení nejen pro s...'!F35</f>
        <v>0</v>
      </c>
      <c r="BE55" s="7"/>
      <c r="BT55" s="122" t="s">
        <v>79</v>
      </c>
      <c r="BU55" s="122" t="s">
        <v>80</v>
      </c>
      <c r="BV55" s="122" t="s">
        <v>75</v>
      </c>
      <c r="BW55" s="122" t="s">
        <v>5</v>
      </c>
      <c r="BX55" s="122" t="s">
        <v>76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BXlCzbcBJg6un0MfPW2YO3/E1EGdurH/BJ0938QcwXzI/nSG2J6dUoU5h0Jug3F7MWMate1RIkuIFRvdkgN9LA==" hashValue="HgQTYu9CgI+VMoWw48uATY6l1AYIppSAAk/fIf+sLUHPoS7MWUfruxTKqK/qN2Ufbn+K/LXMb2h8p/p0kwLcD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74 - Cvičení nejen pro 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81</v>
      </c>
    </row>
    <row r="4" s="1" customFormat="1" ht="24.96" customHeight="1">
      <c r="B4" s="20"/>
      <c r="D4" s="125" t="s">
        <v>82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25. 10. 2021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27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28</v>
      </c>
      <c r="F13" s="38"/>
      <c r="G13" s="38"/>
      <c r="H13" s="38"/>
      <c r="I13" s="127" t="s">
        <v>29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30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29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32</v>
      </c>
      <c r="E18" s="38"/>
      <c r="F18" s="38"/>
      <c r="G18" s="38"/>
      <c r="H18" s="38"/>
      <c r="I18" s="127" t="s">
        <v>26</v>
      </c>
      <c r="J18" s="130" t="s">
        <v>33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34</v>
      </c>
      <c r="F19" s="38"/>
      <c r="G19" s="38"/>
      <c r="H19" s="38"/>
      <c r="I19" s="127" t="s">
        <v>29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36</v>
      </c>
      <c r="E21" s="38"/>
      <c r="F21" s="38"/>
      <c r="G21" s="38"/>
      <c r="H21" s="38"/>
      <c r="I21" s="127" t="s">
        <v>26</v>
      </c>
      <c r="J21" s="130" t="str">
        <f>IF('Rekapitulace stavby'!AN19="","",'Rekapitulace stavby'!AN19)</f>
        <v/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tr">
        <f>IF('Rekapitulace stavby'!E20="","",'Rekapitulace stavby'!E20)</f>
        <v xml:space="preserve"> </v>
      </c>
      <c r="F22" s="38"/>
      <c r="G22" s="38"/>
      <c r="H22" s="38"/>
      <c r="I22" s="127" t="s">
        <v>29</v>
      </c>
      <c r="J22" s="130" t="str">
        <f>IF('Rekapitulace stavby'!AN20="","",'Rekapitulace stavby'!AN20)</f>
        <v/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38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2"/>
      <c r="B25" s="133"/>
      <c r="C25" s="132"/>
      <c r="D25" s="132"/>
      <c r="E25" s="134" t="s">
        <v>39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40</v>
      </c>
      <c r="E28" s="38"/>
      <c r="F28" s="38"/>
      <c r="G28" s="38"/>
      <c r="H28" s="38"/>
      <c r="I28" s="38"/>
      <c r="J28" s="138">
        <f>ROUND(J81,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42</v>
      </c>
      <c r="G30" s="38"/>
      <c r="H30" s="38"/>
      <c r="I30" s="139" t="s">
        <v>41</v>
      </c>
      <c r="J30" s="139" t="s">
        <v>43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44</v>
      </c>
      <c r="E31" s="127" t="s">
        <v>45</v>
      </c>
      <c r="F31" s="141">
        <f>ROUND((SUM(BE81:BE181)),  2)</f>
        <v>0</v>
      </c>
      <c r="G31" s="38"/>
      <c r="H31" s="38"/>
      <c r="I31" s="142">
        <v>0.20999999999999999</v>
      </c>
      <c r="J31" s="141">
        <f>ROUND(((SUM(BE81:BE181))*I31),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46</v>
      </c>
      <c r="F32" s="141">
        <f>ROUND((SUM(BF81:BF181)),  2)</f>
        <v>0</v>
      </c>
      <c r="G32" s="38"/>
      <c r="H32" s="38"/>
      <c r="I32" s="142">
        <v>0.14999999999999999</v>
      </c>
      <c r="J32" s="141">
        <f>ROUND(((SUM(BF81:BF181))*I32),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47</v>
      </c>
      <c r="F33" s="141">
        <f>ROUND((SUM(BG81:BG181)),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48</v>
      </c>
      <c r="F34" s="141">
        <f>ROUND((SUM(BH81:BH181)),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49</v>
      </c>
      <c r="F35" s="141">
        <f>ROUND((SUM(BI81:BI181)),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50</v>
      </c>
      <c r="E37" s="145"/>
      <c r="F37" s="145"/>
      <c r="G37" s="146" t="s">
        <v>51</v>
      </c>
      <c r="H37" s="147" t="s">
        <v>52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83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Cvičení nejen pro seniory v Březinách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p.p.č.276/49, k.ú.Březiny u Děčína</v>
      </c>
      <c r="G48" s="40"/>
      <c r="H48" s="40"/>
      <c r="I48" s="32" t="s">
        <v>23</v>
      </c>
      <c r="J48" s="72" t="str">
        <f>IF(J10="","",J10)</f>
        <v>25. 10. 2021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>Statutární město Děčín</v>
      </c>
      <c r="G50" s="40"/>
      <c r="H50" s="40"/>
      <c r="I50" s="32" t="s">
        <v>32</v>
      </c>
      <c r="J50" s="36" t="str">
        <f>E19</f>
        <v>Ing. Vojtěch Vidai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30</v>
      </c>
      <c r="D51" s="40"/>
      <c r="E51" s="40"/>
      <c r="F51" s="27" t="str">
        <f>IF(E16="","",E16)</f>
        <v>Vyplň údaj</v>
      </c>
      <c r="G51" s="40"/>
      <c r="H51" s="40"/>
      <c r="I51" s="32" t="s">
        <v>36</v>
      </c>
      <c r="J51" s="36" t="str">
        <f>E22</f>
        <v xml:space="preserve"> 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84</v>
      </c>
      <c r="D53" s="155"/>
      <c r="E53" s="155"/>
      <c r="F53" s="155"/>
      <c r="G53" s="155"/>
      <c r="H53" s="155"/>
      <c r="I53" s="155"/>
      <c r="J53" s="156" t="s">
        <v>85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72</v>
      </c>
      <c r="D55" s="40"/>
      <c r="E55" s="40"/>
      <c r="F55" s="40"/>
      <c r="G55" s="40"/>
      <c r="H55" s="40"/>
      <c r="I55" s="40"/>
      <c r="J55" s="102">
        <f>J81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86</v>
      </c>
    </row>
    <row r="56" s="9" customFormat="1" ht="24.96" customHeight="1">
      <c r="A56" s="9"/>
      <c r="B56" s="158"/>
      <c r="C56" s="159"/>
      <c r="D56" s="160" t="s">
        <v>87</v>
      </c>
      <c r="E56" s="161"/>
      <c r="F56" s="161"/>
      <c r="G56" s="161"/>
      <c r="H56" s="161"/>
      <c r="I56" s="161"/>
      <c r="J56" s="162">
        <f>J82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88</v>
      </c>
      <c r="E57" s="167"/>
      <c r="F57" s="167"/>
      <c r="G57" s="167"/>
      <c r="H57" s="167"/>
      <c r="I57" s="167"/>
      <c r="J57" s="168">
        <f>J83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89</v>
      </c>
      <c r="E58" s="167"/>
      <c r="F58" s="167"/>
      <c r="G58" s="167"/>
      <c r="H58" s="167"/>
      <c r="I58" s="167"/>
      <c r="J58" s="168">
        <f>J113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90</v>
      </c>
      <c r="E59" s="167"/>
      <c r="F59" s="167"/>
      <c r="G59" s="167"/>
      <c r="H59" s="167"/>
      <c r="I59" s="167"/>
      <c r="J59" s="168">
        <f>J135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91</v>
      </c>
      <c r="E60" s="167"/>
      <c r="F60" s="167"/>
      <c r="G60" s="167"/>
      <c r="H60" s="167"/>
      <c r="I60" s="167"/>
      <c r="J60" s="168">
        <f>J143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92</v>
      </c>
      <c r="E61" s="167"/>
      <c r="F61" s="167"/>
      <c r="G61" s="167"/>
      <c r="H61" s="167"/>
      <c r="I61" s="167"/>
      <c r="J61" s="168">
        <f>J154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93</v>
      </c>
      <c r="E62" s="167"/>
      <c r="F62" s="167"/>
      <c r="G62" s="167"/>
      <c r="H62" s="167"/>
      <c r="I62" s="167"/>
      <c r="J62" s="168">
        <f>J164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94</v>
      </c>
      <c r="E63" s="167"/>
      <c r="F63" s="167"/>
      <c r="G63" s="167"/>
      <c r="H63" s="167"/>
      <c r="I63" s="167"/>
      <c r="J63" s="168">
        <f>J179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2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2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2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95</v>
      </c>
      <c r="D70" s="40"/>
      <c r="E70" s="40"/>
      <c r="F70" s="40"/>
      <c r="G70" s="40"/>
      <c r="H70" s="40"/>
      <c r="I70" s="40"/>
      <c r="J70" s="40"/>
      <c r="K70" s="40"/>
      <c r="L70" s="12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2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2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E7</f>
        <v>Cvičení nejen pro seniory v Březinách</v>
      </c>
      <c r="F73" s="40"/>
      <c r="G73" s="40"/>
      <c r="H73" s="40"/>
      <c r="I73" s="40"/>
      <c r="J73" s="40"/>
      <c r="K73" s="40"/>
      <c r="L73" s="12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F10</f>
        <v>p.p.č.276/49, k.ú.Březiny u Děčína</v>
      </c>
      <c r="G75" s="40"/>
      <c r="H75" s="40"/>
      <c r="I75" s="32" t="s">
        <v>23</v>
      </c>
      <c r="J75" s="72" t="str">
        <f>IF(J10="","",J10)</f>
        <v>25. 10. 2021</v>
      </c>
      <c r="K75" s="40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2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E13</f>
        <v>Statutární město Děčín</v>
      </c>
      <c r="G77" s="40"/>
      <c r="H77" s="40"/>
      <c r="I77" s="32" t="s">
        <v>32</v>
      </c>
      <c r="J77" s="36" t="str">
        <f>E19</f>
        <v>Ing. Vojtěch Vidai</v>
      </c>
      <c r="K77" s="4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30</v>
      </c>
      <c r="D78" s="40"/>
      <c r="E78" s="40"/>
      <c r="F78" s="27" t="str">
        <f>IF(E16="","",E16)</f>
        <v>Vyplň údaj</v>
      </c>
      <c r="G78" s="40"/>
      <c r="H78" s="40"/>
      <c r="I78" s="32" t="s">
        <v>36</v>
      </c>
      <c r="J78" s="36" t="str">
        <f>E22</f>
        <v xml:space="preserve"> </v>
      </c>
      <c r="K78" s="40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0"/>
      <c r="B80" s="171"/>
      <c r="C80" s="172" t="s">
        <v>96</v>
      </c>
      <c r="D80" s="173" t="s">
        <v>59</v>
      </c>
      <c r="E80" s="173" t="s">
        <v>55</v>
      </c>
      <c r="F80" s="173" t="s">
        <v>56</v>
      </c>
      <c r="G80" s="173" t="s">
        <v>97</v>
      </c>
      <c r="H80" s="173" t="s">
        <v>98</v>
      </c>
      <c r="I80" s="173" t="s">
        <v>99</v>
      </c>
      <c r="J80" s="173" t="s">
        <v>85</v>
      </c>
      <c r="K80" s="174" t="s">
        <v>100</v>
      </c>
      <c r="L80" s="175"/>
      <c r="M80" s="92" t="s">
        <v>19</v>
      </c>
      <c r="N80" s="93" t="s">
        <v>44</v>
      </c>
      <c r="O80" s="93" t="s">
        <v>101</v>
      </c>
      <c r="P80" s="93" t="s">
        <v>102</v>
      </c>
      <c r="Q80" s="93" t="s">
        <v>103</v>
      </c>
      <c r="R80" s="93" t="s">
        <v>104</v>
      </c>
      <c r="S80" s="93" t="s">
        <v>105</v>
      </c>
      <c r="T80" s="94" t="s">
        <v>106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8"/>
      <c r="B81" s="39"/>
      <c r="C81" s="99" t="s">
        <v>107</v>
      </c>
      <c r="D81" s="40"/>
      <c r="E81" s="40"/>
      <c r="F81" s="40"/>
      <c r="G81" s="40"/>
      <c r="H81" s="40"/>
      <c r="I81" s="40"/>
      <c r="J81" s="176">
        <f>BK81</f>
        <v>0</v>
      </c>
      <c r="K81" s="40"/>
      <c r="L81" s="44"/>
      <c r="M81" s="95"/>
      <c r="N81" s="177"/>
      <c r="O81" s="96"/>
      <c r="P81" s="178">
        <f>P82</f>
        <v>0</v>
      </c>
      <c r="Q81" s="96"/>
      <c r="R81" s="178">
        <f>R82</f>
        <v>9.7653085400000013</v>
      </c>
      <c r="S81" s="96"/>
      <c r="T81" s="179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73</v>
      </c>
      <c r="AU81" s="17" t="s">
        <v>86</v>
      </c>
      <c r="BK81" s="180">
        <f>BK82</f>
        <v>0</v>
      </c>
    </row>
    <row r="82" s="12" customFormat="1" ht="25.92" customHeight="1">
      <c r="A82" s="12"/>
      <c r="B82" s="181"/>
      <c r="C82" s="182"/>
      <c r="D82" s="183" t="s">
        <v>73</v>
      </c>
      <c r="E82" s="184" t="s">
        <v>108</v>
      </c>
      <c r="F82" s="184" t="s">
        <v>109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P83+P113+P135+P143+P154+P164+P179</f>
        <v>0</v>
      </c>
      <c r="Q82" s="189"/>
      <c r="R82" s="190">
        <f>R83+R113+R135+R143+R154+R164+R179</f>
        <v>9.7653085400000013</v>
      </c>
      <c r="S82" s="189"/>
      <c r="T82" s="191">
        <f>T83+T113+T135+T143+T154+T164+T179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2" t="s">
        <v>79</v>
      </c>
      <c r="AT82" s="193" t="s">
        <v>73</v>
      </c>
      <c r="AU82" s="193" t="s">
        <v>74</v>
      </c>
      <c r="AY82" s="192" t="s">
        <v>110</v>
      </c>
      <c r="BK82" s="194">
        <f>BK83+BK113+BK135+BK143+BK154+BK164+BK179</f>
        <v>0</v>
      </c>
    </row>
    <row r="83" s="12" customFormat="1" ht="22.8" customHeight="1">
      <c r="A83" s="12"/>
      <c r="B83" s="181"/>
      <c r="C83" s="182"/>
      <c r="D83" s="183" t="s">
        <v>73</v>
      </c>
      <c r="E83" s="195" t="s">
        <v>79</v>
      </c>
      <c r="F83" s="195" t="s">
        <v>111</v>
      </c>
      <c r="G83" s="182"/>
      <c r="H83" s="182"/>
      <c r="I83" s="185"/>
      <c r="J83" s="196">
        <f>BK83</f>
        <v>0</v>
      </c>
      <c r="K83" s="182"/>
      <c r="L83" s="187"/>
      <c r="M83" s="188"/>
      <c r="N83" s="189"/>
      <c r="O83" s="189"/>
      <c r="P83" s="190">
        <f>SUM(P84:P112)</f>
        <v>0</v>
      </c>
      <c r="Q83" s="189"/>
      <c r="R83" s="190">
        <f>SUM(R84:R112)</f>
        <v>0</v>
      </c>
      <c r="S83" s="189"/>
      <c r="T83" s="191">
        <f>SUM(T84:T112)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2" t="s">
        <v>79</v>
      </c>
      <c r="AT83" s="193" t="s">
        <v>73</v>
      </c>
      <c r="AU83" s="193" t="s">
        <v>79</v>
      </c>
      <c r="AY83" s="192" t="s">
        <v>110</v>
      </c>
      <c r="BK83" s="194">
        <f>SUM(BK84:BK112)</f>
        <v>0</v>
      </c>
    </row>
    <row r="84" s="2" customFormat="1" ht="21.75" customHeight="1">
      <c r="A84" s="38"/>
      <c r="B84" s="39"/>
      <c r="C84" s="197" t="s">
        <v>79</v>
      </c>
      <c r="D84" s="197" t="s">
        <v>112</v>
      </c>
      <c r="E84" s="198" t="s">
        <v>113</v>
      </c>
      <c r="F84" s="199" t="s">
        <v>114</v>
      </c>
      <c r="G84" s="200" t="s">
        <v>115</v>
      </c>
      <c r="H84" s="201">
        <v>30.960000000000001</v>
      </c>
      <c r="I84" s="202"/>
      <c r="J84" s="203">
        <f>ROUND(I84*H84,2)</f>
        <v>0</v>
      </c>
      <c r="K84" s="199" t="s">
        <v>116</v>
      </c>
      <c r="L84" s="44"/>
      <c r="M84" s="204" t="s">
        <v>19</v>
      </c>
      <c r="N84" s="205" t="s">
        <v>45</v>
      </c>
      <c r="O84" s="84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8" t="s">
        <v>117</v>
      </c>
      <c r="AT84" s="208" t="s">
        <v>112</v>
      </c>
      <c r="AU84" s="208" t="s">
        <v>81</v>
      </c>
      <c r="AY84" s="17" t="s">
        <v>110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7" t="s">
        <v>79</v>
      </c>
      <c r="BK84" s="209">
        <f>ROUND(I84*H84,2)</f>
        <v>0</v>
      </c>
      <c r="BL84" s="17" t="s">
        <v>117</v>
      </c>
      <c r="BM84" s="208" t="s">
        <v>118</v>
      </c>
    </row>
    <row r="85" s="2" customFormat="1">
      <c r="A85" s="38"/>
      <c r="B85" s="39"/>
      <c r="C85" s="40"/>
      <c r="D85" s="210" t="s">
        <v>119</v>
      </c>
      <c r="E85" s="40"/>
      <c r="F85" s="211" t="s">
        <v>120</v>
      </c>
      <c r="G85" s="40"/>
      <c r="H85" s="40"/>
      <c r="I85" s="212"/>
      <c r="J85" s="40"/>
      <c r="K85" s="40"/>
      <c r="L85" s="44"/>
      <c r="M85" s="213"/>
      <c r="N85" s="214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119</v>
      </c>
      <c r="AU85" s="17" t="s">
        <v>81</v>
      </c>
    </row>
    <row r="86" s="13" customFormat="1">
      <c r="A86" s="13"/>
      <c r="B86" s="215"/>
      <c r="C86" s="216"/>
      <c r="D86" s="217" t="s">
        <v>121</v>
      </c>
      <c r="E86" s="218" t="s">
        <v>19</v>
      </c>
      <c r="F86" s="219" t="s">
        <v>122</v>
      </c>
      <c r="G86" s="216"/>
      <c r="H86" s="220">
        <v>30.960000000000001</v>
      </c>
      <c r="I86" s="221"/>
      <c r="J86" s="216"/>
      <c r="K86" s="216"/>
      <c r="L86" s="222"/>
      <c r="M86" s="223"/>
      <c r="N86" s="224"/>
      <c r="O86" s="224"/>
      <c r="P86" s="224"/>
      <c r="Q86" s="224"/>
      <c r="R86" s="224"/>
      <c r="S86" s="224"/>
      <c r="T86" s="22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6" t="s">
        <v>121</v>
      </c>
      <c r="AU86" s="226" t="s">
        <v>81</v>
      </c>
      <c r="AV86" s="13" t="s">
        <v>81</v>
      </c>
      <c r="AW86" s="13" t="s">
        <v>35</v>
      </c>
      <c r="AX86" s="13" t="s">
        <v>79</v>
      </c>
      <c r="AY86" s="226" t="s">
        <v>110</v>
      </c>
    </row>
    <row r="87" s="2" customFormat="1" ht="24.15" customHeight="1">
      <c r="A87" s="38"/>
      <c r="B87" s="39"/>
      <c r="C87" s="197" t="s">
        <v>81</v>
      </c>
      <c r="D87" s="197" t="s">
        <v>112</v>
      </c>
      <c r="E87" s="198" t="s">
        <v>123</v>
      </c>
      <c r="F87" s="199" t="s">
        <v>124</v>
      </c>
      <c r="G87" s="200" t="s">
        <v>115</v>
      </c>
      <c r="H87" s="201">
        <v>1.476</v>
      </c>
      <c r="I87" s="202"/>
      <c r="J87" s="203">
        <f>ROUND(I87*H87,2)</f>
        <v>0</v>
      </c>
      <c r="K87" s="199" t="s">
        <v>116</v>
      </c>
      <c r="L87" s="44"/>
      <c r="M87" s="204" t="s">
        <v>19</v>
      </c>
      <c r="N87" s="205" t="s">
        <v>45</v>
      </c>
      <c r="O87" s="84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8" t="s">
        <v>117</v>
      </c>
      <c r="AT87" s="208" t="s">
        <v>112</v>
      </c>
      <c r="AU87" s="208" t="s">
        <v>81</v>
      </c>
      <c r="AY87" s="17" t="s">
        <v>110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7" t="s">
        <v>79</v>
      </c>
      <c r="BK87" s="209">
        <f>ROUND(I87*H87,2)</f>
        <v>0</v>
      </c>
      <c r="BL87" s="17" t="s">
        <v>117</v>
      </c>
      <c r="BM87" s="208" t="s">
        <v>125</v>
      </c>
    </row>
    <row r="88" s="2" customFormat="1">
      <c r="A88" s="38"/>
      <c r="B88" s="39"/>
      <c r="C88" s="40"/>
      <c r="D88" s="210" t="s">
        <v>119</v>
      </c>
      <c r="E88" s="40"/>
      <c r="F88" s="211" t="s">
        <v>126</v>
      </c>
      <c r="G88" s="40"/>
      <c r="H88" s="40"/>
      <c r="I88" s="212"/>
      <c r="J88" s="40"/>
      <c r="K88" s="40"/>
      <c r="L88" s="44"/>
      <c r="M88" s="213"/>
      <c r="N88" s="214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119</v>
      </c>
      <c r="AU88" s="17" t="s">
        <v>81</v>
      </c>
    </row>
    <row r="89" s="13" customFormat="1">
      <c r="A89" s="13"/>
      <c r="B89" s="215"/>
      <c r="C89" s="216"/>
      <c r="D89" s="217" t="s">
        <v>121</v>
      </c>
      <c r="E89" s="218" t="s">
        <v>19</v>
      </c>
      <c r="F89" s="219" t="s">
        <v>127</v>
      </c>
      <c r="G89" s="216"/>
      <c r="H89" s="220">
        <v>0.51600000000000001</v>
      </c>
      <c r="I89" s="221"/>
      <c r="J89" s="216"/>
      <c r="K89" s="216"/>
      <c r="L89" s="222"/>
      <c r="M89" s="223"/>
      <c r="N89" s="224"/>
      <c r="O89" s="224"/>
      <c r="P89" s="224"/>
      <c r="Q89" s="224"/>
      <c r="R89" s="224"/>
      <c r="S89" s="224"/>
      <c r="T89" s="22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6" t="s">
        <v>121</v>
      </c>
      <c r="AU89" s="226" t="s">
        <v>81</v>
      </c>
      <c r="AV89" s="13" t="s">
        <v>81</v>
      </c>
      <c r="AW89" s="13" t="s">
        <v>35</v>
      </c>
      <c r="AX89" s="13" t="s">
        <v>74</v>
      </c>
      <c r="AY89" s="226" t="s">
        <v>110</v>
      </c>
    </row>
    <row r="90" s="13" customFormat="1">
      <c r="A90" s="13"/>
      <c r="B90" s="215"/>
      <c r="C90" s="216"/>
      <c r="D90" s="217" t="s">
        <v>121</v>
      </c>
      <c r="E90" s="218" t="s">
        <v>19</v>
      </c>
      <c r="F90" s="219" t="s">
        <v>128</v>
      </c>
      <c r="G90" s="216"/>
      <c r="H90" s="220">
        <v>0.95999999999999996</v>
      </c>
      <c r="I90" s="221"/>
      <c r="J90" s="216"/>
      <c r="K90" s="216"/>
      <c r="L90" s="222"/>
      <c r="M90" s="223"/>
      <c r="N90" s="224"/>
      <c r="O90" s="224"/>
      <c r="P90" s="224"/>
      <c r="Q90" s="224"/>
      <c r="R90" s="224"/>
      <c r="S90" s="224"/>
      <c r="T90" s="22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6" t="s">
        <v>121</v>
      </c>
      <c r="AU90" s="226" t="s">
        <v>81</v>
      </c>
      <c r="AV90" s="13" t="s">
        <v>81</v>
      </c>
      <c r="AW90" s="13" t="s">
        <v>35</v>
      </c>
      <c r="AX90" s="13" t="s">
        <v>74</v>
      </c>
      <c r="AY90" s="226" t="s">
        <v>110</v>
      </c>
    </row>
    <row r="91" s="14" customFormat="1">
      <c r="A91" s="14"/>
      <c r="B91" s="227"/>
      <c r="C91" s="228"/>
      <c r="D91" s="217" t="s">
        <v>121</v>
      </c>
      <c r="E91" s="229" t="s">
        <v>19</v>
      </c>
      <c r="F91" s="230" t="s">
        <v>129</v>
      </c>
      <c r="G91" s="228"/>
      <c r="H91" s="231">
        <v>1.476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7" t="s">
        <v>121</v>
      </c>
      <c r="AU91" s="237" t="s">
        <v>81</v>
      </c>
      <c r="AV91" s="14" t="s">
        <v>117</v>
      </c>
      <c r="AW91" s="14" t="s">
        <v>35</v>
      </c>
      <c r="AX91" s="14" t="s">
        <v>79</v>
      </c>
      <c r="AY91" s="237" t="s">
        <v>110</v>
      </c>
    </row>
    <row r="92" s="2" customFormat="1" ht="24.15" customHeight="1">
      <c r="A92" s="38"/>
      <c r="B92" s="39"/>
      <c r="C92" s="197" t="s">
        <v>130</v>
      </c>
      <c r="D92" s="197" t="s">
        <v>112</v>
      </c>
      <c r="E92" s="198" t="s">
        <v>131</v>
      </c>
      <c r="F92" s="199" t="s">
        <v>132</v>
      </c>
      <c r="G92" s="200" t="s">
        <v>115</v>
      </c>
      <c r="H92" s="201">
        <v>1.25</v>
      </c>
      <c r="I92" s="202"/>
      <c r="J92" s="203">
        <f>ROUND(I92*H92,2)</f>
        <v>0</v>
      </c>
      <c r="K92" s="199" t="s">
        <v>116</v>
      </c>
      <c r="L92" s="44"/>
      <c r="M92" s="204" t="s">
        <v>19</v>
      </c>
      <c r="N92" s="205" t="s">
        <v>45</v>
      </c>
      <c r="O92" s="84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8" t="s">
        <v>117</v>
      </c>
      <c r="AT92" s="208" t="s">
        <v>112</v>
      </c>
      <c r="AU92" s="208" t="s">
        <v>81</v>
      </c>
      <c r="AY92" s="17" t="s">
        <v>110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7" t="s">
        <v>79</v>
      </c>
      <c r="BK92" s="209">
        <f>ROUND(I92*H92,2)</f>
        <v>0</v>
      </c>
      <c r="BL92" s="17" t="s">
        <v>117</v>
      </c>
      <c r="BM92" s="208" t="s">
        <v>133</v>
      </c>
    </row>
    <row r="93" s="2" customFormat="1">
      <c r="A93" s="38"/>
      <c r="B93" s="39"/>
      <c r="C93" s="40"/>
      <c r="D93" s="210" t="s">
        <v>119</v>
      </c>
      <c r="E93" s="40"/>
      <c r="F93" s="211" t="s">
        <v>134</v>
      </c>
      <c r="G93" s="40"/>
      <c r="H93" s="40"/>
      <c r="I93" s="212"/>
      <c r="J93" s="40"/>
      <c r="K93" s="40"/>
      <c r="L93" s="44"/>
      <c r="M93" s="213"/>
      <c r="N93" s="214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119</v>
      </c>
      <c r="AU93" s="17" t="s">
        <v>81</v>
      </c>
    </row>
    <row r="94" s="13" customFormat="1">
      <c r="A94" s="13"/>
      <c r="B94" s="215"/>
      <c r="C94" s="216"/>
      <c r="D94" s="217" t="s">
        <v>121</v>
      </c>
      <c r="E94" s="218" t="s">
        <v>19</v>
      </c>
      <c r="F94" s="219" t="s">
        <v>135</v>
      </c>
      <c r="G94" s="216"/>
      <c r="H94" s="220">
        <v>1.25</v>
      </c>
      <c r="I94" s="221"/>
      <c r="J94" s="216"/>
      <c r="K94" s="216"/>
      <c r="L94" s="222"/>
      <c r="M94" s="223"/>
      <c r="N94" s="224"/>
      <c r="O94" s="224"/>
      <c r="P94" s="224"/>
      <c r="Q94" s="224"/>
      <c r="R94" s="224"/>
      <c r="S94" s="224"/>
      <c r="T94" s="22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6" t="s">
        <v>121</v>
      </c>
      <c r="AU94" s="226" t="s">
        <v>81</v>
      </c>
      <c r="AV94" s="13" t="s">
        <v>81</v>
      </c>
      <c r="AW94" s="13" t="s">
        <v>35</v>
      </c>
      <c r="AX94" s="13" t="s">
        <v>79</v>
      </c>
      <c r="AY94" s="226" t="s">
        <v>110</v>
      </c>
    </row>
    <row r="95" s="2" customFormat="1" ht="37.8" customHeight="1">
      <c r="A95" s="38"/>
      <c r="B95" s="39"/>
      <c r="C95" s="197" t="s">
        <v>117</v>
      </c>
      <c r="D95" s="197" t="s">
        <v>112</v>
      </c>
      <c r="E95" s="198" t="s">
        <v>136</v>
      </c>
      <c r="F95" s="199" t="s">
        <v>137</v>
      </c>
      <c r="G95" s="200" t="s">
        <v>115</v>
      </c>
      <c r="H95" s="201">
        <v>32.606000000000002</v>
      </c>
      <c r="I95" s="202"/>
      <c r="J95" s="203">
        <f>ROUND(I95*H95,2)</f>
        <v>0</v>
      </c>
      <c r="K95" s="199" t="s">
        <v>116</v>
      </c>
      <c r="L95" s="44"/>
      <c r="M95" s="204" t="s">
        <v>19</v>
      </c>
      <c r="N95" s="205" t="s">
        <v>45</v>
      </c>
      <c r="O95" s="84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8" t="s">
        <v>117</v>
      </c>
      <c r="AT95" s="208" t="s">
        <v>112</v>
      </c>
      <c r="AU95" s="208" t="s">
        <v>81</v>
      </c>
      <c r="AY95" s="17" t="s">
        <v>110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7" t="s">
        <v>79</v>
      </c>
      <c r="BK95" s="209">
        <f>ROUND(I95*H95,2)</f>
        <v>0</v>
      </c>
      <c r="BL95" s="17" t="s">
        <v>117</v>
      </c>
      <c r="BM95" s="208" t="s">
        <v>138</v>
      </c>
    </row>
    <row r="96" s="2" customFormat="1">
      <c r="A96" s="38"/>
      <c r="B96" s="39"/>
      <c r="C96" s="40"/>
      <c r="D96" s="210" t="s">
        <v>119</v>
      </c>
      <c r="E96" s="40"/>
      <c r="F96" s="211" t="s">
        <v>139</v>
      </c>
      <c r="G96" s="40"/>
      <c r="H96" s="40"/>
      <c r="I96" s="212"/>
      <c r="J96" s="40"/>
      <c r="K96" s="40"/>
      <c r="L96" s="44"/>
      <c r="M96" s="213"/>
      <c r="N96" s="214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119</v>
      </c>
      <c r="AU96" s="17" t="s">
        <v>81</v>
      </c>
    </row>
    <row r="97" s="13" customFormat="1">
      <c r="A97" s="13"/>
      <c r="B97" s="215"/>
      <c r="C97" s="216"/>
      <c r="D97" s="217" t="s">
        <v>121</v>
      </c>
      <c r="E97" s="218" t="s">
        <v>19</v>
      </c>
      <c r="F97" s="219" t="s">
        <v>140</v>
      </c>
      <c r="G97" s="216"/>
      <c r="H97" s="220">
        <v>32.606000000000002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6" t="s">
        <v>121</v>
      </c>
      <c r="AU97" s="226" t="s">
        <v>81</v>
      </c>
      <c r="AV97" s="13" t="s">
        <v>81</v>
      </c>
      <c r="AW97" s="13" t="s">
        <v>35</v>
      </c>
      <c r="AX97" s="13" t="s">
        <v>79</v>
      </c>
      <c r="AY97" s="226" t="s">
        <v>110</v>
      </c>
    </row>
    <row r="98" s="2" customFormat="1" ht="37.8" customHeight="1">
      <c r="A98" s="38"/>
      <c r="B98" s="39"/>
      <c r="C98" s="197" t="s">
        <v>141</v>
      </c>
      <c r="D98" s="197" t="s">
        <v>112</v>
      </c>
      <c r="E98" s="198" t="s">
        <v>142</v>
      </c>
      <c r="F98" s="199" t="s">
        <v>143</v>
      </c>
      <c r="G98" s="200" t="s">
        <v>115</v>
      </c>
      <c r="H98" s="201">
        <v>163.03</v>
      </c>
      <c r="I98" s="202"/>
      <c r="J98" s="203">
        <f>ROUND(I98*H98,2)</f>
        <v>0</v>
      </c>
      <c r="K98" s="199" t="s">
        <v>116</v>
      </c>
      <c r="L98" s="44"/>
      <c r="M98" s="204" t="s">
        <v>19</v>
      </c>
      <c r="N98" s="205" t="s">
        <v>45</v>
      </c>
      <c r="O98" s="84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8" t="s">
        <v>117</v>
      </c>
      <c r="AT98" s="208" t="s">
        <v>112</v>
      </c>
      <c r="AU98" s="208" t="s">
        <v>81</v>
      </c>
      <c r="AY98" s="17" t="s">
        <v>110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7" t="s">
        <v>79</v>
      </c>
      <c r="BK98" s="209">
        <f>ROUND(I98*H98,2)</f>
        <v>0</v>
      </c>
      <c r="BL98" s="17" t="s">
        <v>117</v>
      </c>
      <c r="BM98" s="208" t="s">
        <v>144</v>
      </c>
    </row>
    <row r="99" s="2" customFormat="1">
      <c r="A99" s="38"/>
      <c r="B99" s="39"/>
      <c r="C99" s="40"/>
      <c r="D99" s="210" t="s">
        <v>119</v>
      </c>
      <c r="E99" s="40"/>
      <c r="F99" s="211" t="s">
        <v>145</v>
      </c>
      <c r="G99" s="40"/>
      <c r="H99" s="40"/>
      <c r="I99" s="212"/>
      <c r="J99" s="40"/>
      <c r="K99" s="40"/>
      <c r="L99" s="44"/>
      <c r="M99" s="213"/>
      <c r="N99" s="214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119</v>
      </c>
      <c r="AU99" s="17" t="s">
        <v>81</v>
      </c>
    </row>
    <row r="100" s="13" customFormat="1">
      <c r="A100" s="13"/>
      <c r="B100" s="215"/>
      <c r="C100" s="216"/>
      <c r="D100" s="217" t="s">
        <v>121</v>
      </c>
      <c r="E100" s="216"/>
      <c r="F100" s="219" t="s">
        <v>146</v>
      </c>
      <c r="G100" s="216"/>
      <c r="H100" s="220">
        <v>163.03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121</v>
      </c>
      <c r="AU100" s="226" t="s">
        <v>81</v>
      </c>
      <c r="AV100" s="13" t="s">
        <v>81</v>
      </c>
      <c r="AW100" s="13" t="s">
        <v>4</v>
      </c>
      <c r="AX100" s="13" t="s">
        <v>79</v>
      </c>
      <c r="AY100" s="226" t="s">
        <v>110</v>
      </c>
    </row>
    <row r="101" s="2" customFormat="1" ht="21.75" customHeight="1">
      <c r="A101" s="38"/>
      <c r="B101" s="39"/>
      <c r="C101" s="238" t="s">
        <v>147</v>
      </c>
      <c r="D101" s="238" t="s">
        <v>148</v>
      </c>
      <c r="E101" s="239" t="s">
        <v>149</v>
      </c>
      <c r="F101" s="240" t="s">
        <v>150</v>
      </c>
      <c r="G101" s="241" t="s">
        <v>151</v>
      </c>
      <c r="H101" s="242">
        <v>52.170000000000002</v>
      </c>
      <c r="I101" s="243"/>
      <c r="J101" s="244">
        <f>ROUND(I101*H101,2)</f>
        <v>0</v>
      </c>
      <c r="K101" s="240" t="s">
        <v>116</v>
      </c>
      <c r="L101" s="245"/>
      <c r="M101" s="246" t="s">
        <v>19</v>
      </c>
      <c r="N101" s="247" t="s">
        <v>45</v>
      </c>
      <c r="O101" s="84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8" t="s">
        <v>152</v>
      </c>
      <c r="AT101" s="208" t="s">
        <v>148</v>
      </c>
      <c r="AU101" s="208" t="s">
        <v>81</v>
      </c>
      <c r="AY101" s="17" t="s">
        <v>110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7" t="s">
        <v>79</v>
      </c>
      <c r="BK101" s="209">
        <f>ROUND(I101*H101,2)</f>
        <v>0</v>
      </c>
      <c r="BL101" s="17" t="s">
        <v>117</v>
      </c>
      <c r="BM101" s="208" t="s">
        <v>153</v>
      </c>
    </row>
    <row r="102" s="2" customFormat="1">
      <c r="A102" s="38"/>
      <c r="B102" s="39"/>
      <c r="C102" s="40"/>
      <c r="D102" s="210" t="s">
        <v>119</v>
      </c>
      <c r="E102" s="40"/>
      <c r="F102" s="211" t="s">
        <v>154</v>
      </c>
      <c r="G102" s="40"/>
      <c r="H102" s="40"/>
      <c r="I102" s="212"/>
      <c r="J102" s="40"/>
      <c r="K102" s="40"/>
      <c r="L102" s="44"/>
      <c r="M102" s="213"/>
      <c r="N102" s="214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119</v>
      </c>
      <c r="AU102" s="17" t="s">
        <v>81</v>
      </c>
    </row>
    <row r="103" s="13" customFormat="1">
      <c r="A103" s="13"/>
      <c r="B103" s="215"/>
      <c r="C103" s="216"/>
      <c r="D103" s="217" t="s">
        <v>121</v>
      </c>
      <c r="E103" s="216"/>
      <c r="F103" s="219" t="s">
        <v>155</v>
      </c>
      <c r="G103" s="216"/>
      <c r="H103" s="220">
        <v>52.170000000000002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6" t="s">
        <v>121</v>
      </c>
      <c r="AU103" s="226" t="s">
        <v>81</v>
      </c>
      <c r="AV103" s="13" t="s">
        <v>81</v>
      </c>
      <c r="AW103" s="13" t="s">
        <v>4</v>
      </c>
      <c r="AX103" s="13" t="s">
        <v>79</v>
      </c>
      <c r="AY103" s="226" t="s">
        <v>110</v>
      </c>
    </row>
    <row r="104" s="2" customFormat="1" ht="24.15" customHeight="1">
      <c r="A104" s="38"/>
      <c r="B104" s="39"/>
      <c r="C104" s="197" t="s">
        <v>156</v>
      </c>
      <c r="D104" s="197" t="s">
        <v>112</v>
      </c>
      <c r="E104" s="198" t="s">
        <v>157</v>
      </c>
      <c r="F104" s="199" t="s">
        <v>158</v>
      </c>
      <c r="G104" s="200" t="s">
        <v>115</v>
      </c>
      <c r="H104" s="201">
        <v>1.0800000000000001</v>
      </c>
      <c r="I104" s="202"/>
      <c r="J104" s="203">
        <f>ROUND(I104*H104,2)</f>
        <v>0</v>
      </c>
      <c r="K104" s="199" t="s">
        <v>116</v>
      </c>
      <c r="L104" s="44"/>
      <c r="M104" s="204" t="s">
        <v>19</v>
      </c>
      <c r="N104" s="205" t="s">
        <v>45</v>
      </c>
      <c r="O104" s="84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8" t="s">
        <v>117</v>
      </c>
      <c r="AT104" s="208" t="s">
        <v>112</v>
      </c>
      <c r="AU104" s="208" t="s">
        <v>81</v>
      </c>
      <c r="AY104" s="17" t="s">
        <v>110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7" t="s">
        <v>79</v>
      </c>
      <c r="BK104" s="209">
        <f>ROUND(I104*H104,2)</f>
        <v>0</v>
      </c>
      <c r="BL104" s="17" t="s">
        <v>117</v>
      </c>
      <c r="BM104" s="208" t="s">
        <v>159</v>
      </c>
    </row>
    <row r="105" s="2" customFormat="1">
      <c r="A105" s="38"/>
      <c r="B105" s="39"/>
      <c r="C105" s="40"/>
      <c r="D105" s="210" t="s">
        <v>119</v>
      </c>
      <c r="E105" s="40"/>
      <c r="F105" s="211" t="s">
        <v>160</v>
      </c>
      <c r="G105" s="40"/>
      <c r="H105" s="40"/>
      <c r="I105" s="212"/>
      <c r="J105" s="40"/>
      <c r="K105" s="40"/>
      <c r="L105" s="44"/>
      <c r="M105" s="213"/>
      <c r="N105" s="214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119</v>
      </c>
      <c r="AU105" s="17" t="s">
        <v>81</v>
      </c>
    </row>
    <row r="106" s="13" customFormat="1">
      <c r="A106" s="13"/>
      <c r="B106" s="215"/>
      <c r="C106" s="216"/>
      <c r="D106" s="217" t="s">
        <v>121</v>
      </c>
      <c r="E106" s="218" t="s">
        <v>19</v>
      </c>
      <c r="F106" s="219" t="s">
        <v>161</v>
      </c>
      <c r="G106" s="216"/>
      <c r="H106" s="220">
        <v>1.0800000000000001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121</v>
      </c>
      <c r="AU106" s="226" t="s">
        <v>81</v>
      </c>
      <c r="AV106" s="13" t="s">
        <v>81</v>
      </c>
      <c r="AW106" s="13" t="s">
        <v>35</v>
      </c>
      <c r="AX106" s="13" t="s">
        <v>79</v>
      </c>
      <c r="AY106" s="226" t="s">
        <v>110</v>
      </c>
    </row>
    <row r="107" s="2" customFormat="1" ht="33" customHeight="1">
      <c r="A107" s="38"/>
      <c r="B107" s="39"/>
      <c r="C107" s="197" t="s">
        <v>152</v>
      </c>
      <c r="D107" s="197" t="s">
        <v>112</v>
      </c>
      <c r="E107" s="198" t="s">
        <v>162</v>
      </c>
      <c r="F107" s="199" t="s">
        <v>163</v>
      </c>
      <c r="G107" s="200" t="s">
        <v>164</v>
      </c>
      <c r="H107" s="201">
        <v>28</v>
      </c>
      <c r="I107" s="202"/>
      <c r="J107" s="203">
        <f>ROUND(I107*H107,2)</f>
        <v>0</v>
      </c>
      <c r="K107" s="199" t="s">
        <v>116</v>
      </c>
      <c r="L107" s="44"/>
      <c r="M107" s="204" t="s">
        <v>19</v>
      </c>
      <c r="N107" s="205" t="s">
        <v>45</v>
      </c>
      <c r="O107" s="84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8" t="s">
        <v>117</v>
      </c>
      <c r="AT107" s="208" t="s">
        <v>112</v>
      </c>
      <c r="AU107" s="208" t="s">
        <v>81</v>
      </c>
      <c r="AY107" s="17" t="s">
        <v>110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7" t="s">
        <v>79</v>
      </c>
      <c r="BK107" s="209">
        <f>ROUND(I107*H107,2)</f>
        <v>0</v>
      </c>
      <c r="BL107" s="17" t="s">
        <v>117</v>
      </c>
      <c r="BM107" s="208" t="s">
        <v>165</v>
      </c>
    </row>
    <row r="108" s="2" customFormat="1">
      <c r="A108" s="38"/>
      <c r="B108" s="39"/>
      <c r="C108" s="40"/>
      <c r="D108" s="210" t="s">
        <v>119</v>
      </c>
      <c r="E108" s="40"/>
      <c r="F108" s="211" t="s">
        <v>166</v>
      </c>
      <c r="G108" s="40"/>
      <c r="H108" s="40"/>
      <c r="I108" s="212"/>
      <c r="J108" s="40"/>
      <c r="K108" s="40"/>
      <c r="L108" s="44"/>
      <c r="M108" s="213"/>
      <c r="N108" s="214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119</v>
      </c>
      <c r="AU108" s="17" t="s">
        <v>81</v>
      </c>
    </row>
    <row r="109" s="13" customFormat="1">
      <c r="A109" s="13"/>
      <c r="B109" s="215"/>
      <c r="C109" s="216"/>
      <c r="D109" s="217" t="s">
        <v>121</v>
      </c>
      <c r="E109" s="218" t="s">
        <v>19</v>
      </c>
      <c r="F109" s="219" t="s">
        <v>167</v>
      </c>
      <c r="G109" s="216"/>
      <c r="H109" s="220">
        <v>28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121</v>
      </c>
      <c r="AU109" s="226" t="s">
        <v>81</v>
      </c>
      <c r="AV109" s="13" t="s">
        <v>81</v>
      </c>
      <c r="AW109" s="13" t="s">
        <v>35</v>
      </c>
      <c r="AX109" s="13" t="s">
        <v>79</v>
      </c>
      <c r="AY109" s="226" t="s">
        <v>110</v>
      </c>
    </row>
    <row r="110" s="2" customFormat="1" ht="21.75" customHeight="1">
      <c r="A110" s="38"/>
      <c r="B110" s="39"/>
      <c r="C110" s="197" t="s">
        <v>168</v>
      </c>
      <c r="D110" s="197" t="s">
        <v>112</v>
      </c>
      <c r="E110" s="198" t="s">
        <v>169</v>
      </c>
      <c r="F110" s="199" t="s">
        <v>170</v>
      </c>
      <c r="G110" s="200" t="s">
        <v>164</v>
      </c>
      <c r="H110" s="201">
        <v>77.400000000000006</v>
      </c>
      <c r="I110" s="202"/>
      <c r="J110" s="203">
        <f>ROUND(I110*H110,2)</f>
        <v>0</v>
      </c>
      <c r="K110" s="199" t="s">
        <v>116</v>
      </c>
      <c r="L110" s="44"/>
      <c r="M110" s="204" t="s">
        <v>19</v>
      </c>
      <c r="N110" s="205" t="s">
        <v>45</v>
      </c>
      <c r="O110" s="84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8" t="s">
        <v>117</v>
      </c>
      <c r="AT110" s="208" t="s">
        <v>112</v>
      </c>
      <c r="AU110" s="208" t="s">
        <v>81</v>
      </c>
      <c r="AY110" s="17" t="s">
        <v>110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7" t="s">
        <v>79</v>
      </c>
      <c r="BK110" s="209">
        <f>ROUND(I110*H110,2)</f>
        <v>0</v>
      </c>
      <c r="BL110" s="17" t="s">
        <v>117</v>
      </c>
      <c r="BM110" s="208" t="s">
        <v>171</v>
      </c>
    </row>
    <row r="111" s="2" customFormat="1">
      <c r="A111" s="38"/>
      <c r="B111" s="39"/>
      <c r="C111" s="40"/>
      <c r="D111" s="210" t="s">
        <v>119</v>
      </c>
      <c r="E111" s="40"/>
      <c r="F111" s="211" t="s">
        <v>172</v>
      </c>
      <c r="G111" s="40"/>
      <c r="H111" s="40"/>
      <c r="I111" s="212"/>
      <c r="J111" s="40"/>
      <c r="K111" s="40"/>
      <c r="L111" s="44"/>
      <c r="M111" s="213"/>
      <c r="N111" s="21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119</v>
      </c>
      <c r="AU111" s="17" t="s">
        <v>81</v>
      </c>
    </row>
    <row r="112" s="13" customFormat="1">
      <c r="A112" s="13"/>
      <c r="B112" s="215"/>
      <c r="C112" s="216"/>
      <c r="D112" s="217" t="s">
        <v>121</v>
      </c>
      <c r="E112" s="218" t="s">
        <v>19</v>
      </c>
      <c r="F112" s="219" t="s">
        <v>173</v>
      </c>
      <c r="G112" s="216"/>
      <c r="H112" s="220">
        <v>77.400000000000006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6" t="s">
        <v>121</v>
      </c>
      <c r="AU112" s="226" t="s">
        <v>81</v>
      </c>
      <c r="AV112" s="13" t="s">
        <v>81</v>
      </c>
      <c r="AW112" s="13" t="s">
        <v>35</v>
      </c>
      <c r="AX112" s="13" t="s">
        <v>79</v>
      </c>
      <c r="AY112" s="226" t="s">
        <v>110</v>
      </c>
    </row>
    <row r="113" s="12" customFormat="1" ht="22.8" customHeight="1">
      <c r="A113" s="12"/>
      <c r="B113" s="181"/>
      <c r="C113" s="182"/>
      <c r="D113" s="183" t="s">
        <v>73</v>
      </c>
      <c r="E113" s="195" t="s">
        <v>81</v>
      </c>
      <c r="F113" s="195" t="s">
        <v>174</v>
      </c>
      <c r="G113" s="182"/>
      <c r="H113" s="182"/>
      <c r="I113" s="185"/>
      <c r="J113" s="196">
        <f>BK113</f>
        <v>0</v>
      </c>
      <c r="K113" s="182"/>
      <c r="L113" s="187"/>
      <c r="M113" s="188"/>
      <c r="N113" s="189"/>
      <c r="O113" s="189"/>
      <c r="P113" s="190">
        <f>SUM(P114:P134)</f>
        <v>0</v>
      </c>
      <c r="Q113" s="189"/>
      <c r="R113" s="190">
        <f>SUM(R114:R134)</f>
        <v>4.5509624999999998</v>
      </c>
      <c r="S113" s="189"/>
      <c r="T113" s="191">
        <f>SUM(T114:T134)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2" t="s">
        <v>79</v>
      </c>
      <c r="AT113" s="193" t="s">
        <v>73</v>
      </c>
      <c r="AU113" s="193" t="s">
        <v>79</v>
      </c>
      <c r="AY113" s="192" t="s">
        <v>110</v>
      </c>
      <c r="BK113" s="194">
        <f>SUM(BK114:BK134)</f>
        <v>0</v>
      </c>
    </row>
    <row r="114" s="2" customFormat="1" ht="24.15" customHeight="1">
      <c r="A114" s="38"/>
      <c r="B114" s="39"/>
      <c r="C114" s="197" t="s">
        <v>175</v>
      </c>
      <c r="D114" s="197" t="s">
        <v>112</v>
      </c>
      <c r="E114" s="198" t="s">
        <v>176</v>
      </c>
      <c r="F114" s="199" t="s">
        <v>177</v>
      </c>
      <c r="G114" s="200" t="s">
        <v>164</v>
      </c>
      <c r="H114" s="201">
        <v>5</v>
      </c>
      <c r="I114" s="202"/>
      <c r="J114" s="203">
        <f>ROUND(I114*H114,2)</f>
        <v>0</v>
      </c>
      <c r="K114" s="199" t="s">
        <v>116</v>
      </c>
      <c r="L114" s="44"/>
      <c r="M114" s="204" t="s">
        <v>19</v>
      </c>
      <c r="N114" s="205" t="s">
        <v>45</v>
      </c>
      <c r="O114" s="84"/>
      <c r="P114" s="206">
        <f>O114*H114</f>
        <v>0</v>
      </c>
      <c r="Q114" s="206">
        <v>0.00031</v>
      </c>
      <c r="R114" s="206">
        <f>Q114*H114</f>
        <v>0.00155</v>
      </c>
      <c r="S114" s="206">
        <v>0</v>
      </c>
      <c r="T114" s="20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8" t="s">
        <v>117</v>
      </c>
      <c r="AT114" s="208" t="s">
        <v>112</v>
      </c>
      <c r="AU114" s="208" t="s">
        <v>81</v>
      </c>
      <c r="AY114" s="17" t="s">
        <v>110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7" t="s">
        <v>79</v>
      </c>
      <c r="BK114" s="209">
        <f>ROUND(I114*H114,2)</f>
        <v>0</v>
      </c>
      <c r="BL114" s="17" t="s">
        <v>117</v>
      </c>
      <c r="BM114" s="208" t="s">
        <v>178</v>
      </c>
    </row>
    <row r="115" s="2" customFormat="1">
      <c r="A115" s="38"/>
      <c r="B115" s="39"/>
      <c r="C115" s="40"/>
      <c r="D115" s="210" t="s">
        <v>119</v>
      </c>
      <c r="E115" s="40"/>
      <c r="F115" s="211" t="s">
        <v>179</v>
      </c>
      <c r="G115" s="40"/>
      <c r="H115" s="40"/>
      <c r="I115" s="212"/>
      <c r="J115" s="40"/>
      <c r="K115" s="40"/>
      <c r="L115" s="44"/>
      <c r="M115" s="213"/>
      <c r="N115" s="214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119</v>
      </c>
      <c r="AU115" s="17" t="s">
        <v>81</v>
      </c>
    </row>
    <row r="116" s="13" customFormat="1">
      <c r="A116" s="13"/>
      <c r="B116" s="215"/>
      <c r="C116" s="216"/>
      <c r="D116" s="217" t="s">
        <v>121</v>
      </c>
      <c r="E116" s="216"/>
      <c r="F116" s="219" t="s">
        <v>180</v>
      </c>
      <c r="G116" s="216"/>
      <c r="H116" s="220">
        <v>5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6" t="s">
        <v>121</v>
      </c>
      <c r="AU116" s="226" t="s">
        <v>81</v>
      </c>
      <c r="AV116" s="13" t="s">
        <v>81</v>
      </c>
      <c r="AW116" s="13" t="s">
        <v>4</v>
      </c>
      <c r="AX116" s="13" t="s">
        <v>79</v>
      </c>
      <c r="AY116" s="226" t="s">
        <v>110</v>
      </c>
    </row>
    <row r="117" s="2" customFormat="1" ht="16.5" customHeight="1">
      <c r="A117" s="38"/>
      <c r="B117" s="39"/>
      <c r="C117" s="238" t="s">
        <v>181</v>
      </c>
      <c r="D117" s="238" t="s">
        <v>148</v>
      </c>
      <c r="E117" s="239" t="s">
        <v>182</v>
      </c>
      <c r="F117" s="240" t="s">
        <v>183</v>
      </c>
      <c r="G117" s="241" t="s">
        <v>164</v>
      </c>
      <c r="H117" s="242">
        <v>14.4</v>
      </c>
      <c r="I117" s="243"/>
      <c r="J117" s="244">
        <f>ROUND(I117*H117,2)</f>
        <v>0</v>
      </c>
      <c r="K117" s="240" t="s">
        <v>116</v>
      </c>
      <c r="L117" s="245"/>
      <c r="M117" s="246" t="s">
        <v>19</v>
      </c>
      <c r="N117" s="247" t="s">
        <v>45</v>
      </c>
      <c r="O117" s="84"/>
      <c r="P117" s="206">
        <f>O117*H117</f>
        <v>0</v>
      </c>
      <c r="Q117" s="206">
        <v>0.00020000000000000001</v>
      </c>
      <c r="R117" s="206">
        <f>Q117*H117</f>
        <v>0.0028800000000000002</v>
      </c>
      <c r="S117" s="206">
        <v>0</v>
      </c>
      <c r="T117" s="207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8" t="s">
        <v>152</v>
      </c>
      <c r="AT117" s="208" t="s">
        <v>148</v>
      </c>
      <c r="AU117" s="208" t="s">
        <v>81</v>
      </c>
      <c r="AY117" s="17" t="s">
        <v>110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7" t="s">
        <v>79</v>
      </c>
      <c r="BK117" s="209">
        <f>ROUND(I117*H117,2)</f>
        <v>0</v>
      </c>
      <c r="BL117" s="17" t="s">
        <v>117</v>
      </c>
      <c r="BM117" s="208" t="s">
        <v>184</v>
      </c>
    </row>
    <row r="118" s="2" customFormat="1">
      <c r="A118" s="38"/>
      <c r="B118" s="39"/>
      <c r="C118" s="40"/>
      <c r="D118" s="210" t="s">
        <v>119</v>
      </c>
      <c r="E118" s="40"/>
      <c r="F118" s="211" t="s">
        <v>185</v>
      </c>
      <c r="G118" s="40"/>
      <c r="H118" s="40"/>
      <c r="I118" s="212"/>
      <c r="J118" s="40"/>
      <c r="K118" s="40"/>
      <c r="L118" s="44"/>
      <c r="M118" s="213"/>
      <c r="N118" s="214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119</v>
      </c>
      <c r="AU118" s="17" t="s">
        <v>81</v>
      </c>
    </row>
    <row r="119" s="13" customFormat="1">
      <c r="A119" s="13"/>
      <c r="B119" s="215"/>
      <c r="C119" s="216"/>
      <c r="D119" s="217" t="s">
        <v>121</v>
      </c>
      <c r="E119" s="216"/>
      <c r="F119" s="219" t="s">
        <v>186</v>
      </c>
      <c r="G119" s="216"/>
      <c r="H119" s="220">
        <v>14.4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6" t="s">
        <v>121</v>
      </c>
      <c r="AU119" s="226" t="s">
        <v>81</v>
      </c>
      <c r="AV119" s="13" t="s">
        <v>81</v>
      </c>
      <c r="AW119" s="13" t="s">
        <v>4</v>
      </c>
      <c r="AX119" s="13" t="s">
        <v>79</v>
      </c>
      <c r="AY119" s="226" t="s">
        <v>110</v>
      </c>
    </row>
    <row r="120" s="2" customFormat="1" ht="16.5" customHeight="1">
      <c r="A120" s="38"/>
      <c r="B120" s="39"/>
      <c r="C120" s="197" t="s">
        <v>187</v>
      </c>
      <c r="D120" s="197" t="s">
        <v>112</v>
      </c>
      <c r="E120" s="198" t="s">
        <v>188</v>
      </c>
      <c r="F120" s="199" t="s">
        <v>189</v>
      </c>
      <c r="G120" s="200" t="s">
        <v>115</v>
      </c>
      <c r="H120" s="201">
        <v>0.90000000000000002</v>
      </c>
      <c r="I120" s="202"/>
      <c r="J120" s="203">
        <f>ROUND(I120*H120,2)</f>
        <v>0</v>
      </c>
      <c r="K120" s="199" t="s">
        <v>116</v>
      </c>
      <c r="L120" s="44"/>
      <c r="M120" s="204" t="s">
        <v>19</v>
      </c>
      <c r="N120" s="205" t="s">
        <v>45</v>
      </c>
      <c r="O120" s="84"/>
      <c r="P120" s="206">
        <f>O120*H120</f>
        <v>0</v>
      </c>
      <c r="Q120" s="206">
        <v>1.6299999999999999</v>
      </c>
      <c r="R120" s="206">
        <f>Q120*H120</f>
        <v>1.4669999999999999</v>
      </c>
      <c r="S120" s="206">
        <v>0</v>
      </c>
      <c r="T120" s="20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8" t="s">
        <v>117</v>
      </c>
      <c r="AT120" s="208" t="s">
        <v>112</v>
      </c>
      <c r="AU120" s="208" t="s">
        <v>81</v>
      </c>
      <c r="AY120" s="17" t="s">
        <v>110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7" t="s">
        <v>79</v>
      </c>
      <c r="BK120" s="209">
        <f>ROUND(I120*H120,2)</f>
        <v>0</v>
      </c>
      <c r="BL120" s="17" t="s">
        <v>117</v>
      </c>
      <c r="BM120" s="208" t="s">
        <v>190</v>
      </c>
    </row>
    <row r="121" s="2" customFormat="1">
      <c r="A121" s="38"/>
      <c r="B121" s="39"/>
      <c r="C121" s="40"/>
      <c r="D121" s="210" t="s">
        <v>119</v>
      </c>
      <c r="E121" s="40"/>
      <c r="F121" s="211" t="s">
        <v>191</v>
      </c>
      <c r="G121" s="40"/>
      <c r="H121" s="40"/>
      <c r="I121" s="212"/>
      <c r="J121" s="40"/>
      <c r="K121" s="40"/>
      <c r="L121" s="44"/>
      <c r="M121" s="213"/>
      <c r="N121" s="214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119</v>
      </c>
      <c r="AU121" s="17" t="s">
        <v>81</v>
      </c>
    </row>
    <row r="122" s="13" customFormat="1">
      <c r="A122" s="13"/>
      <c r="B122" s="215"/>
      <c r="C122" s="216"/>
      <c r="D122" s="217" t="s">
        <v>121</v>
      </c>
      <c r="E122" s="218" t="s">
        <v>19</v>
      </c>
      <c r="F122" s="219" t="s">
        <v>192</v>
      </c>
      <c r="G122" s="216"/>
      <c r="H122" s="220">
        <v>0.90000000000000002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6" t="s">
        <v>121</v>
      </c>
      <c r="AU122" s="226" t="s">
        <v>81</v>
      </c>
      <c r="AV122" s="13" t="s">
        <v>81</v>
      </c>
      <c r="AW122" s="13" t="s">
        <v>35</v>
      </c>
      <c r="AX122" s="13" t="s">
        <v>79</v>
      </c>
      <c r="AY122" s="226" t="s">
        <v>110</v>
      </c>
    </row>
    <row r="123" s="2" customFormat="1" ht="16.5" customHeight="1">
      <c r="A123" s="38"/>
      <c r="B123" s="39"/>
      <c r="C123" s="197" t="s">
        <v>193</v>
      </c>
      <c r="D123" s="197" t="s">
        <v>112</v>
      </c>
      <c r="E123" s="198" t="s">
        <v>194</v>
      </c>
      <c r="F123" s="199" t="s">
        <v>195</v>
      </c>
      <c r="G123" s="200" t="s">
        <v>196</v>
      </c>
      <c r="H123" s="201">
        <v>10</v>
      </c>
      <c r="I123" s="202"/>
      <c r="J123" s="203">
        <f>ROUND(I123*H123,2)</f>
        <v>0</v>
      </c>
      <c r="K123" s="199" t="s">
        <v>116</v>
      </c>
      <c r="L123" s="44"/>
      <c r="M123" s="204" t="s">
        <v>19</v>
      </c>
      <c r="N123" s="205" t="s">
        <v>45</v>
      </c>
      <c r="O123" s="84"/>
      <c r="P123" s="206">
        <f>O123*H123</f>
        <v>0</v>
      </c>
      <c r="Q123" s="206">
        <v>0.00048999999999999998</v>
      </c>
      <c r="R123" s="206">
        <f>Q123*H123</f>
        <v>0.0048999999999999998</v>
      </c>
      <c r="S123" s="206">
        <v>0</v>
      </c>
      <c r="T123" s="20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8" t="s">
        <v>117</v>
      </c>
      <c r="AT123" s="208" t="s">
        <v>112</v>
      </c>
      <c r="AU123" s="208" t="s">
        <v>81</v>
      </c>
      <c r="AY123" s="17" t="s">
        <v>110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7" t="s">
        <v>79</v>
      </c>
      <c r="BK123" s="209">
        <f>ROUND(I123*H123,2)</f>
        <v>0</v>
      </c>
      <c r="BL123" s="17" t="s">
        <v>117</v>
      </c>
      <c r="BM123" s="208" t="s">
        <v>197</v>
      </c>
    </row>
    <row r="124" s="2" customFormat="1">
      <c r="A124" s="38"/>
      <c r="B124" s="39"/>
      <c r="C124" s="40"/>
      <c r="D124" s="210" t="s">
        <v>119</v>
      </c>
      <c r="E124" s="40"/>
      <c r="F124" s="211" t="s">
        <v>198</v>
      </c>
      <c r="G124" s="40"/>
      <c r="H124" s="40"/>
      <c r="I124" s="212"/>
      <c r="J124" s="40"/>
      <c r="K124" s="40"/>
      <c r="L124" s="44"/>
      <c r="M124" s="213"/>
      <c r="N124" s="214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119</v>
      </c>
      <c r="AU124" s="17" t="s">
        <v>81</v>
      </c>
    </row>
    <row r="125" s="2" customFormat="1" ht="16.5" customHeight="1">
      <c r="A125" s="38"/>
      <c r="B125" s="39"/>
      <c r="C125" s="238" t="s">
        <v>199</v>
      </c>
      <c r="D125" s="238" t="s">
        <v>148</v>
      </c>
      <c r="E125" s="239" t="s">
        <v>200</v>
      </c>
      <c r="F125" s="240" t="s">
        <v>201</v>
      </c>
      <c r="G125" s="241" t="s">
        <v>202</v>
      </c>
      <c r="H125" s="242">
        <v>1</v>
      </c>
      <c r="I125" s="243"/>
      <c r="J125" s="244">
        <f>ROUND(I125*H125,2)</f>
        <v>0</v>
      </c>
      <c r="K125" s="240" t="s">
        <v>116</v>
      </c>
      <c r="L125" s="245"/>
      <c r="M125" s="246" t="s">
        <v>19</v>
      </c>
      <c r="N125" s="247" t="s">
        <v>45</v>
      </c>
      <c r="O125" s="84"/>
      <c r="P125" s="206">
        <f>O125*H125</f>
        <v>0</v>
      </c>
      <c r="Q125" s="206">
        <v>0.00010000000000000001</v>
      </c>
      <c r="R125" s="206">
        <f>Q125*H125</f>
        <v>0.00010000000000000001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152</v>
      </c>
      <c r="AT125" s="208" t="s">
        <v>148</v>
      </c>
      <c r="AU125" s="208" t="s">
        <v>81</v>
      </c>
      <c r="AY125" s="17" t="s">
        <v>110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7" t="s">
        <v>79</v>
      </c>
      <c r="BK125" s="209">
        <f>ROUND(I125*H125,2)</f>
        <v>0</v>
      </c>
      <c r="BL125" s="17" t="s">
        <v>117</v>
      </c>
      <c r="BM125" s="208" t="s">
        <v>203</v>
      </c>
    </row>
    <row r="126" s="2" customFormat="1">
      <c r="A126" s="38"/>
      <c r="B126" s="39"/>
      <c r="C126" s="40"/>
      <c r="D126" s="210" t="s">
        <v>119</v>
      </c>
      <c r="E126" s="40"/>
      <c r="F126" s="211" t="s">
        <v>204</v>
      </c>
      <c r="G126" s="40"/>
      <c r="H126" s="40"/>
      <c r="I126" s="212"/>
      <c r="J126" s="40"/>
      <c r="K126" s="40"/>
      <c r="L126" s="44"/>
      <c r="M126" s="213"/>
      <c r="N126" s="21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119</v>
      </c>
      <c r="AU126" s="17" t="s">
        <v>81</v>
      </c>
    </row>
    <row r="127" s="2" customFormat="1" ht="16.5" customHeight="1">
      <c r="A127" s="38"/>
      <c r="B127" s="39"/>
      <c r="C127" s="197" t="s">
        <v>8</v>
      </c>
      <c r="D127" s="197" t="s">
        <v>112</v>
      </c>
      <c r="E127" s="198" t="s">
        <v>205</v>
      </c>
      <c r="F127" s="199" t="s">
        <v>206</v>
      </c>
      <c r="G127" s="200" t="s">
        <v>115</v>
      </c>
      <c r="H127" s="201">
        <v>1.25</v>
      </c>
      <c r="I127" s="202"/>
      <c r="J127" s="203">
        <f>ROUND(I127*H127,2)</f>
        <v>0</v>
      </c>
      <c r="K127" s="199" t="s">
        <v>116</v>
      </c>
      <c r="L127" s="44"/>
      <c r="M127" s="204" t="s">
        <v>19</v>
      </c>
      <c r="N127" s="205" t="s">
        <v>45</v>
      </c>
      <c r="O127" s="84"/>
      <c r="P127" s="206">
        <f>O127*H127</f>
        <v>0</v>
      </c>
      <c r="Q127" s="206">
        <v>2.45329</v>
      </c>
      <c r="R127" s="206">
        <f>Q127*H127</f>
        <v>3.0666124999999997</v>
      </c>
      <c r="S127" s="206">
        <v>0</v>
      </c>
      <c r="T127" s="20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8" t="s">
        <v>117</v>
      </c>
      <c r="AT127" s="208" t="s">
        <v>112</v>
      </c>
      <c r="AU127" s="208" t="s">
        <v>81</v>
      </c>
      <c r="AY127" s="17" t="s">
        <v>110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7" t="s">
        <v>79</v>
      </c>
      <c r="BK127" s="209">
        <f>ROUND(I127*H127,2)</f>
        <v>0</v>
      </c>
      <c r="BL127" s="17" t="s">
        <v>117</v>
      </c>
      <c r="BM127" s="208" t="s">
        <v>207</v>
      </c>
    </row>
    <row r="128" s="2" customFormat="1">
      <c r="A128" s="38"/>
      <c r="B128" s="39"/>
      <c r="C128" s="40"/>
      <c r="D128" s="210" t="s">
        <v>119</v>
      </c>
      <c r="E128" s="40"/>
      <c r="F128" s="211" t="s">
        <v>208</v>
      </c>
      <c r="G128" s="40"/>
      <c r="H128" s="40"/>
      <c r="I128" s="212"/>
      <c r="J128" s="40"/>
      <c r="K128" s="40"/>
      <c r="L128" s="44"/>
      <c r="M128" s="213"/>
      <c r="N128" s="214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119</v>
      </c>
      <c r="AU128" s="17" t="s">
        <v>81</v>
      </c>
    </row>
    <row r="129" s="13" customFormat="1">
      <c r="A129" s="13"/>
      <c r="B129" s="215"/>
      <c r="C129" s="216"/>
      <c r="D129" s="217" t="s">
        <v>121</v>
      </c>
      <c r="E129" s="218" t="s">
        <v>19</v>
      </c>
      <c r="F129" s="219" t="s">
        <v>135</v>
      </c>
      <c r="G129" s="216"/>
      <c r="H129" s="220">
        <v>1.25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6" t="s">
        <v>121</v>
      </c>
      <c r="AU129" s="226" t="s">
        <v>81</v>
      </c>
      <c r="AV129" s="13" t="s">
        <v>81</v>
      </c>
      <c r="AW129" s="13" t="s">
        <v>35</v>
      </c>
      <c r="AX129" s="13" t="s">
        <v>79</v>
      </c>
      <c r="AY129" s="226" t="s">
        <v>110</v>
      </c>
    </row>
    <row r="130" s="2" customFormat="1" ht="16.5" customHeight="1">
      <c r="A130" s="38"/>
      <c r="B130" s="39"/>
      <c r="C130" s="197" t="s">
        <v>209</v>
      </c>
      <c r="D130" s="197" t="s">
        <v>112</v>
      </c>
      <c r="E130" s="198" t="s">
        <v>210</v>
      </c>
      <c r="F130" s="199" t="s">
        <v>211</v>
      </c>
      <c r="G130" s="200" t="s">
        <v>164</v>
      </c>
      <c r="H130" s="201">
        <v>3</v>
      </c>
      <c r="I130" s="202"/>
      <c r="J130" s="203">
        <f>ROUND(I130*H130,2)</f>
        <v>0</v>
      </c>
      <c r="K130" s="199" t="s">
        <v>116</v>
      </c>
      <c r="L130" s="44"/>
      <c r="M130" s="204" t="s">
        <v>19</v>
      </c>
      <c r="N130" s="205" t="s">
        <v>45</v>
      </c>
      <c r="O130" s="84"/>
      <c r="P130" s="206">
        <f>O130*H130</f>
        <v>0</v>
      </c>
      <c r="Q130" s="206">
        <v>0.00264</v>
      </c>
      <c r="R130" s="206">
        <f>Q130*H130</f>
        <v>0.00792</v>
      </c>
      <c r="S130" s="206">
        <v>0</v>
      </c>
      <c r="T130" s="20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8" t="s">
        <v>117</v>
      </c>
      <c r="AT130" s="208" t="s">
        <v>112</v>
      </c>
      <c r="AU130" s="208" t="s">
        <v>81</v>
      </c>
      <c r="AY130" s="17" t="s">
        <v>110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7" t="s">
        <v>79</v>
      </c>
      <c r="BK130" s="209">
        <f>ROUND(I130*H130,2)</f>
        <v>0</v>
      </c>
      <c r="BL130" s="17" t="s">
        <v>117</v>
      </c>
      <c r="BM130" s="208" t="s">
        <v>212</v>
      </c>
    </row>
    <row r="131" s="2" customFormat="1">
      <c r="A131" s="38"/>
      <c r="B131" s="39"/>
      <c r="C131" s="40"/>
      <c r="D131" s="210" t="s">
        <v>119</v>
      </c>
      <c r="E131" s="40"/>
      <c r="F131" s="211" t="s">
        <v>213</v>
      </c>
      <c r="G131" s="40"/>
      <c r="H131" s="40"/>
      <c r="I131" s="212"/>
      <c r="J131" s="40"/>
      <c r="K131" s="40"/>
      <c r="L131" s="44"/>
      <c r="M131" s="213"/>
      <c r="N131" s="214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119</v>
      </c>
      <c r="AU131" s="17" t="s">
        <v>81</v>
      </c>
    </row>
    <row r="132" s="13" customFormat="1">
      <c r="A132" s="13"/>
      <c r="B132" s="215"/>
      <c r="C132" s="216"/>
      <c r="D132" s="217" t="s">
        <v>121</v>
      </c>
      <c r="E132" s="218" t="s">
        <v>19</v>
      </c>
      <c r="F132" s="219" t="s">
        <v>214</v>
      </c>
      <c r="G132" s="216"/>
      <c r="H132" s="220">
        <v>3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121</v>
      </c>
      <c r="AU132" s="226" t="s">
        <v>81</v>
      </c>
      <c r="AV132" s="13" t="s">
        <v>81</v>
      </c>
      <c r="AW132" s="13" t="s">
        <v>35</v>
      </c>
      <c r="AX132" s="13" t="s">
        <v>79</v>
      </c>
      <c r="AY132" s="226" t="s">
        <v>110</v>
      </c>
    </row>
    <row r="133" s="2" customFormat="1" ht="16.5" customHeight="1">
      <c r="A133" s="38"/>
      <c r="B133" s="39"/>
      <c r="C133" s="197" t="s">
        <v>215</v>
      </c>
      <c r="D133" s="197" t="s">
        <v>112</v>
      </c>
      <c r="E133" s="198" t="s">
        <v>216</v>
      </c>
      <c r="F133" s="199" t="s">
        <v>217</v>
      </c>
      <c r="G133" s="200" t="s">
        <v>164</v>
      </c>
      <c r="H133" s="201">
        <v>3</v>
      </c>
      <c r="I133" s="202"/>
      <c r="J133" s="203">
        <f>ROUND(I133*H133,2)</f>
        <v>0</v>
      </c>
      <c r="K133" s="199" t="s">
        <v>116</v>
      </c>
      <c r="L133" s="44"/>
      <c r="M133" s="204" t="s">
        <v>19</v>
      </c>
      <c r="N133" s="205" t="s">
        <v>45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117</v>
      </c>
      <c r="AT133" s="208" t="s">
        <v>112</v>
      </c>
      <c r="AU133" s="208" t="s">
        <v>81</v>
      </c>
      <c r="AY133" s="17" t="s">
        <v>110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79</v>
      </c>
      <c r="BK133" s="209">
        <f>ROUND(I133*H133,2)</f>
        <v>0</v>
      </c>
      <c r="BL133" s="17" t="s">
        <v>117</v>
      </c>
      <c r="BM133" s="208" t="s">
        <v>218</v>
      </c>
    </row>
    <row r="134" s="2" customFormat="1">
      <c r="A134" s="38"/>
      <c r="B134" s="39"/>
      <c r="C134" s="40"/>
      <c r="D134" s="210" t="s">
        <v>119</v>
      </c>
      <c r="E134" s="40"/>
      <c r="F134" s="211" t="s">
        <v>219</v>
      </c>
      <c r="G134" s="40"/>
      <c r="H134" s="40"/>
      <c r="I134" s="212"/>
      <c r="J134" s="40"/>
      <c r="K134" s="40"/>
      <c r="L134" s="44"/>
      <c r="M134" s="213"/>
      <c r="N134" s="21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119</v>
      </c>
      <c r="AU134" s="17" t="s">
        <v>81</v>
      </c>
    </row>
    <row r="135" s="12" customFormat="1" ht="22.8" customHeight="1">
      <c r="A135" s="12"/>
      <c r="B135" s="181"/>
      <c r="C135" s="182"/>
      <c r="D135" s="183" t="s">
        <v>73</v>
      </c>
      <c r="E135" s="195" t="s">
        <v>141</v>
      </c>
      <c r="F135" s="195" t="s">
        <v>220</v>
      </c>
      <c r="G135" s="182"/>
      <c r="H135" s="182"/>
      <c r="I135" s="185"/>
      <c r="J135" s="196">
        <f>BK135</f>
        <v>0</v>
      </c>
      <c r="K135" s="182"/>
      <c r="L135" s="187"/>
      <c r="M135" s="188"/>
      <c r="N135" s="189"/>
      <c r="O135" s="189"/>
      <c r="P135" s="190">
        <f>SUM(P136:P142)</f>
        <v>0</v>
      </c>
      <c r="Q135" s="189"/>
      <c r="R135" s="190">
        <f>SUM(R136:R142)</f>
        <v>1.3483080000000003</v>
      </c>
      <c r="S135" s="189"/>
      <c r="T135" s="191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2" t="s">
        <v>79</v>
      </c>
      <c r="AT135" s="193" t="s">
        <v>73</v>
      </c>
      <c r="AU135" s="193" t="s">
        <v>79</v>
      </c>
      <c r="AY135" s="192" t="s">
        <v>110</v>
      </c>
      <c r="BK135" s="194">
        <f>SUM(BK136:BK142)</f>
        <v>0</v>
      </c>
    </row>
    <row r="136" s="2" customFormat="1" ht="16.5" customHeight="1">
      <c r="A136" s="38"/>
      <c r="B136" s="39"/>
      <c r="C136" s="197" t="s">
        <v>221</v>
      </c>
      <c r="D136" s="197" t="s">
        <v>112</v>
      </c>
      <c r="E136" s="198" t="s">
        <v>222</v>
      </c>
      <c r="F136" s="199" t="s">
        <v>223</v>
      </c>
      <c r="G136" s="200" t="s">
        <v>164</v>
      </c>
      <c r="H136" s="201">
        <v>77.400000000000006</v>
      </c>
      <c r="I136" s="202"/>
      <c r="J136" s="203">
        <f>ROUND(I136*H136,2)</f>
        <v>0</v>
      </c>
      <c r="K136" s="199" t="s">
        <v>116</v>
      </c>
      <c r="L136" s="44"/>
      <c r="M136" s="204" t="s">
        <v>19</v>
      </c>
      <c r="N136" s="205" t="s">
        <v>45</v>
      </c>
      <c r="O136" s="84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117</v>
      </c>
      <c r="AT136" s="208" t="s">
        <v>112</v>
      </c>
      <c r="AU136" s="208" t="s">
        <v>81</v>
      </c>
      <c r="AY136" s="17" t="s">
        <v>110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7" t="s">
        <v>79</v>
      </c>
      <c r="BK136" s="209">
        <f>ROUND(I136*H136,2)</f>
        <v>0</v>
      </c>
      <c r="BL136" s="17" t="s">
        <v>117</v>
      </c>
      <c r="BM136" s="208" t="s">
        <v>224</v>
      </c>
    </row>
    <row r="137" s="2" customFormat="1">
      <c r="A137" s="38"/>
      <c r="B137" s="39"/>
      <c r="C137" s="40"/>
      <c r="D137" s="210" t="s">
        <v>119</v>
      </c>
      <c r="E137" s="40"/>
      <c r="F137" s="211" t="s">
        <v>225</v>
      </c>
      <c r="G137" s="40"/>
      <c r="H137" s="40"/>
      <c r="I137" s="212"/>
      <c r="J137" s="40"/>
      <c r="K137" s="40"/>
      <c r="L137" s="44"/>
      <c r="M137" s="213"/>
      <c r="N137" s="21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119</v>
      </c>
      <c r="AU137" s="17" t="s">
        <v>81</v>
      </c>
    </row>
    <row r="138" s="13" customFormat="1">
      <c r="A138" s="13"/>
      <c r="B138" s="215"/>
      <c r="C138" s="216"/>
      <c r="D138" s="217" t="s">
        <v>121</v>
      </c>
      <c r="E138" s="218" t="s">
        <v>19</v>
      </c>
      <c r="F138" s="219" t="s">
        <v>173</v>
      </c>
      <c r="G138" s="216"/>
      <c r="H138" s="220">
        <v>77.400000000000006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6" t="s">
        <v>121</v>
      </c>
      <c r="AU138" s="226" t="s">
        <v>81</v>
      </c>
      <c r="AV138" s="13" t="s">
        <v>81</v>
      </c>
      <c r="AW138" s="13" t="s">
        <v>35</v>
      </c>
      <c r="AX138" s="13" t="s">
        <v>79</v>
      </c>
      <c r="AY138" s="226" t="s">
        <v>110</v>
      </c>
    </row>
    <row r="139" s="2" customFormat="1" ht="24.15" customHeight="1">
      <c r="A139" s="38"/>
      <c r="B139" s="39"/>
      <c r="C139" s="197" t="s">
        <v>226</v>
      </c>
      <c r="D139" s="197" t="s">
        <v>112</v>
      </c>
      <c r="E139" s="198" t="s">
        <v>227</v>
      </c>
      <c r="F139" s="199" t="s">
        <v>228</v>
      </c>
      <c r="G139" s="200" t="s">
        <v>164</v>
      </c>
      <c r="H139" s="201">
        <v>77.400000000000006</v>
      </c>
      <c r="I139" s="202"/>
      <c r="J139" s="203">
        <f>ROUND(I139*H139,2)</f>
        <v>0</v>
      </c>
      <c r="K139" s="199" t="s">
        <v>116</v>
      </c>
      <c r="L139" s="44"/>
      <c r="M139" s="204" t="s">
        <v>19</v>
      </c>
      <c r="N139" s="205" t="s">
        <v>45</v>
      </c>
      <c r="O139" s="84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117</v>
      </c>
      <c r="AT139" s="208" t="s">
        <v>112</v>
      </c>
      <c r="AU139" s="208" t="s">
        <v>81</v>
      </c>
      <c r="AY139" s="17" t="s">
        <v>110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7" t="s">
        <v>79</v>
      </c>
      <c r="BK139" s="209">
        <f>ROUND(I139*H139,2)</f>
        <v>0</v>
      </c>
      <c r="BL139" s="17" t="s">
        <v>117</v>
      </c>
      <c r="BM139" s="208" t="s">
        <v>229</v>
      </c>
    </row>
    <row r="140" s="2" customFormat="1">
      <c r="A140" s="38"/>
      <c r="B140" s="39"/>
      <c r="C140" s="40"/>
      <c r="D140" s="210" t="s">
        <v>119</v>
      </c>
      <c r="E140" s="40"/>
      <c r="F140" s="211" t="s">
        <v>230</v>
      </c>
      <c r="G140" s="40"/>
      <c r="H140" s="40"/>
      <c r="I140" s="212"/>
      <c r="J140" s="40"/>
      <c r="K140" s="40"/>
      <c r="L140" s="44"/>
      <c r="M140" s="213"/>
      <c r="N140" s="214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119</v>
      </c>
      <c r="AU140" s="17" t="s">
        <v>81</v>
      </c>
    </row>
    <row r="141" s="2" customFormat="1" ht="24.15" customHeight="1">
      <c r="A141" s="38"/>
      <c r="B141" s="39"/>
      <c r="C141" s="197" t="s">
        <v>231</v>
      </c>
      <c r="D141" s="197" t="s">
        <v>112</v>
      </c>
      <c r="E141" s="198" t="s">
        <v>232</v>
      </c>
      <c r="F141" s="199" t="s">
        <v>233</v>
      </c>
      <c r="G141" s="200" t="s">
        <v>164</v>
      </c>
      <c r="H141" s="201">
        <v>77.400000000000006</v>
      </c>
      <c r="I141" s="202"/>
      <c r="J141" s="203">
        <f>ROUND(I141*H141,2)</f>
        <v>0</v>
      </c>
      <c r="K141" s="199" t="s">
        <v>116</v>
      </c>
      <c r="L141" s="44"/>
      <c r="M141" s="204" t="s">
        <v>19</v>
      </c>
      <c r="N141" s="205" t="s">
        <v>45</v>
      </c>
      <c r="O141" s="84"/>
      <c r="P141" s="206">
        <f>O141*H141</f>
        <v>0</v>
      </c>
      <c r="Q141" s="206">
        <v>0.017420000000000001</v>
      </c>
      <c r="R141" s="206">
        <f>Q141*H141</f>
        <v>1.3483080000000003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117</v>
      </c>
      <c r="AT141" s="208" t="s">
        <v>112</v>
      </c>
      <c r="AU141" s="208" t="s">
        <v>81</v>
      </c>
      <c r="AY141" s="17" t="s">
        <v>110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7" t="s">
        <v>79</v>
      </c>
      <c r="BK141" s="209">
        <f>ROUND(I141*H141,2)</f>
        <v>0</v>
      </c>
      <c r="BL141" s="17" t="s">
        <v>117</v>
      </c>
      <c r="BM141" s="208" t="s">
        <v>234</v>
      </c>
    </row>
    <row r="142" s="2" customFormat="1">
      <c r="A142" s="38"/>
      <c r="B142" s="39"/>
      <c r="C142" s="40"/>
      <c r="D142" s="210" t="s">
        <v>119</v>
      </c>
      <c r="E142" s="40"/>
      <c r="F142" s="211" t="s">
        <v>235</v>
      </c>
      <c r="G142" s="40"/>
      <c r="H142" s="40"/>
      <c r="I142" s="212"/>
      <c r="J142" s="40"/>
      <c r="K142" s="40"/>
      <c r="L142" s="44"/>
      <c r="M142" s="213"/>
      <c r="N142" s="214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119</v>
      </c>
      <c r="AU142" s="17" t="s">
        <v>81</v>
      </c>
    </row>
    <row r="143" s="12" customFormat="1" ht="22.8" customHeight="1">
      <c r="A143" s="12"/>
      <c r="B143" s="181"/>
      <c r="C143" s="182"/>
      <c r="D143" s="183" t="s">
        <v>73</v>
      </c>
      <c r="E143" s="195" t="s">
        <v>152</v>
      </c>
      <c r="F143" s="195" t="s">
        <v>236</v>
      </c>
      <c r="G143" s="182"/>
      <c r="H143" s="182"/>
      <c r="I143" s="185"/>
      <c r="J143" s="196">
        <f>BK143</f>
        <v>0</v>
      </c>
      <c r="K143" s="182"/>
      <c r="L143" s="187"/>
      <c r="M143" s="188"/>
      <c r="N143" s="189"/>
      <c r="O143" s="189"/>
      <c r="P143" s="190">
        <f>SUM(P144:P153)</f>
        <v>0</v>
      </c>
      <c r="Q143" s="189"/>
      <c r="R143" s="190">
        <f>SUM(R144:R153)</f>
        <v>0.047280000000000003</v>
      </c>
      <c r="S143" s="189"/>
      <c r="T143" s="191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2" t="s">
        <v>79</v>
      </c>
      <c r="AT143" s="193" t="s">
        <v>73</v>
      </c>
      <c r="AU143" s="193" t="s">
        <v>79</v>
      </c>
      <c r="AY143" s="192" t="s">
        <v>110</v>
      </c>
      <c r="BK143" s="194">
        <f>SUM(BK144:BK153)</f>
        <v>0</v>
      </c>
    </row>
    <row r="144" s="2" customFormat="1" ht="24.15" customHeight="1">
      <c r="A144" s="38"/>
      <c r="B144" s="39"/>
      <c r="C144" s="197" t="s">
        <v>7</v>
      </c>
      <c r="D144" s="197" t="s">
        <v>112</v>
      </c>
      <c r="E144" s="198" t="s">
        <v>237</v>
      </c>
      <c r="F144" s="199" t="s">
        <v>238</v>
      </c>
      <c r="G144" s="200" t="s">
        <v>202</v>
      </c>
      <c r="H144" s="201">
        <v>1</v>
      </c>
      <c r="I144" s="202"/>
      <c r="J144" s="203">
        <f>ROUND(I144*H144,2)</f>
        <v>0</v>
      </c>
      <c r="K144" s="199" t="s">
        <v>116</v>
      </c>
      <c r="L144" s="44"/>
      <c r="M144" s="204" t="s">
        <v>19</v>
      </c>
      <c r="N144" s="205" t="s">
        <v>45</v>
      </c>
      <c r="O144" s="84"/>
      <c r="P144" s="206">
        <f>O144*H144</f>
        <v>0</v>
      </c>
      <c r="Q144" s="206">
        <v>0.040000000000000001</v>
      </c>
      <c r="R144" s="206">
        <f>Q144*H144</f>
        <v>0.040000000000000001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117</v>
      </c>
      <c r="AT144" s="208" t="s">
        <v>112</v>
      </c>
      <c r="AU144" s="208" t="s">
        <v>81</v>
      </c>
      <c r="AY144" s="17" t="s">
        <v>110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7" t="s">
        <v>79</v>
      </c>
      <c r="BK144" s="209">
        <f>ROUND(I144*H144,2)</f>
        <v>0</v>
      </c>
      <c r="BL144" s="17" t="s">
        <v>117</v>
      </c>
      <c r="BM144" s="208" t="s">
        <v>239</v>
      </c>
    </row>
    <row r="145" s="2" customFormat="1">
      <c r="A145" s="38"/>
      <c r="B145" s="39"/>
      <c r="C145" s="40"/>
      <c r="D145" s="210" t="s">
        <v>119</v>
      </c>
      <c r="E145" s="40"/>
      <c r="F145" s="211" t="s">
        <v>240</v>
      </c>
      <c r="G145" s="40"/>
      <c r="H145" s="40"/>
      <c r="I145" s="212"/>
      <c r="J145" s="40"/>
      <c r="K145" s="40"/>
      <c r="L145" s="44"/>
      <c r="M145" s="213"/>
      <c r="N145" s="214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119</v>
      </c>
      <c r="AU145" s="17" t="s">
        <v>81</v>
      </c>
    </row>
    <row r="146" s="2" customFormat="1" ht="16.5" customHeight="1">
      <c r="A146" s="38"/>
      <c r="B146" s="39"/>
      <c r="C146" s="238" t="s">
        <v>241</v>
      </c>
      <c r="D146" s="238" t="s">
        <v>148</v>
      </c>
      <c r="E146" s="239" t="s">
        <v>242</v>
      </c>
      <c r="F146" s="240" t="s">
        <v>243</v>
      </c>
      <c r="G146" s="241" t="s">
        <v>202</v>
      </c>
      <c r="H146" s="242">
        <v>1</v>
      </c>
      <c r="I146" s="243"/>
      <c r="J146" s="244">
        <f>ROUND(I146*H146,2)</f>
        <v>0</v>
      </c>
      <c r="K146" s="240" t="s">
        <v>116</v>
      </c>
      <c r="L146" s="245"/>
      <c r="M146" s="246" t="s">
        <v>19</v>
      </c>
      <c r="N146" s="247" t="s">
        <v>45</v>
      </c>
      <c r="O146" s="84"/>
      <c r="P146" s="206">
        <f>O146*H146</f>
        <v>0</v>
      </c>
      <c r="Q146" s="206">
        <v>0.00012</v>
      </c>
      <c r="R146" s="206">
        <f>Q146*H146</f>
        <v>0.00012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152</v>
      </c>
      <c r="AT146" s="208" t="s">
        <v>148</v>
      </c>
      <c r="AU146" s="208" t="s">
        <v>81</v>
      </c>
      <c r="AY146" s="17" t="s">
        <v>110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7" t="s">
        <v>79</v>
      </c>
      <c r="BK146" s="209">
        <f>ROUND(I146*H146,2)</f>
        <v>0</v>
      </c>
      <c r="BL146" s="17" t="s">
        <v>117</v>
      </c>
      <c r="BM146" s="208" t="s">
        <v>244</v>
      </c>
    </row>
    <row r="147" s="2" customFormat="1">
      <c r="A147" s="38"/>
      <c r="B147" s="39"/>
      <c r="C147" s="40"/>
      <c r="D147" s="210" t="s">
        <v>119</v>
      </c>
      <c r="E147" s="40"/>
      <c r="F147" s="211" t="s">
        <v>245</v>
      </c>
      <c r="G147" s="40"/>
      <c r="H147" s="40"/>
      <c r="I147" s="212"/>
      <c r="J147" s="40"/>
      <c r="K147" s="40"/>
      <c r="L147" s="44"/>
      <c r="M147" s="213"/>
      <c r="N147" s="214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119</v>
      </c>
      <c r="AU147" s="17" t="s">
        <v>81</v>
      </c>
    </row>
    <row r="148" s="2" customFormat="1" ht="24.15" customHeight="1">
      <c r="A148" s="38"/>
      <c r="B148" s="39"/>
      <c r="C148" s="197" t="s">
        <v>246</v>
      </c>
      <c r="D148" s="197" t="s">
        <v>112</v>
      </c>
      <c r="E148" s="198" t="s">
        <v>247</v>
      </c>
      <c r="F148" s="199" t="s">
        <v>248</v>
      </c>
      <c r="G148" s="200" t="s">
        <v>202</v>
      </c>
      <c r="H148" s="201">
        <v>1</v>
      </c>
      <c r="I148" s="202"/>
      <c r="J148" s="203">
        <f>ROUND(I148*H148,2)</f>
        <v>0</v>
      </c>
      <c r="K148" s="199" t="s">
        <v>116</v>
      </c>
      <c r="L148" s="44"/>
      <c r="M148" s="204" t="s">
        <v>19</v>
      </c>
      <c r="N148" s="205" t="s">
        <v>45</v>
      </c>
      <c r="O148" s="84"/>
      <c r="P148" s="206">
        <f>O148*H148</f>
        <v>0</v>
      </c>
      <c r="Q148" s="206">
        <v>0.0061999999999999998</v>
      </c>
      <c r="R148" s="206">
        <f>Q148*H148</f>
        <v>0.0061999999999999998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117</v>
      </c>
      <c r="AT148" s="208" t="s">
        <v>112</v>
      </c>
      <c r="AU148" s="208" t="s">
        <v>81</v>
      </c>
      <c r="AY148" s="17" t="s">
        <v>110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7" t="s">
        <v>79</v>
      </c>
      <c r="BK148" s="209">
        <f>ROUND(I148*H148,2)</f>
        <v>0</v>
      </c>
      <c r="BL148" s="17" t="s">
        <v>117</v>
      </c>
      <c r="BM148" s="208" t="s">
        <v>249</v>
      </c>
    </row>
    <row r="149" s="2" customFormat="1">
      <c r="A149" s="38"/>
      <c r="B149" s="39"/>
      <c r="C149" s="40"/>
      <c r="D149" s="210" t="s">
        <v>119</v>
      </c>
      <c r="E149" s="40"/>
      <c r="F149" s="211" t="s">
        <v>250</v>
      </c>
      <c r="G149" s="40"/>
      <c r="H149" s="40"/>
      <c r="I149" s="212"/>
      <c r="J149" s="40"/>
      <c r="K149" s="40"/>
      <c r="L149" s="44"/>
      <c r="M149" s="213"/>
      <c r="N149" s="214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119</v>
      </c>
      <c r="AU149" s="17" t="s">
        <v>81</v>
      </c>
    </row>
    <row r="150" s="2" customFormat="1" ht="24.15" customHeight="1">
      <c r="A150" s="38"/>
      <c r="B150" s="39"/>
      <c r="C150" s="197" t="s">
        <v>251</v>
      </c>
      <c r="D150" s="197" t="s">
        <v>112</v>
      </c>
      <c r="E150" s="198" t="s">
        <v>252</v>
      </c>
      <c r="F150" s="199" t="s">
        <v>253</v>
      </c>
      <c r="G150" s="200" t="s">
        <v>202</v>
      </c>
      <c r="H150" s="201">
        <v>1</v>
      </c>
      <c r="I150" s="202"/>
      <c r="J150" s="203">
        <f>ROUND(I150*H150,2)</f>
        <v>0</v>
      </c>
      <c r="K150" s="199" t="s">
        <v>116</v>
      </c>
      <c r="L150" s="44"/>
      <c r="M150" s="204" t="s">
        <v>19</v>
      </c>
      <c r="N150" s="205" t="s">
        <v>45</v>
      </c>
      <c r="O150" s="84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117</v>
      </c>
      <c r="AT150" s="208" t="s">
        <v>112</v>
      </c>
      <c r="AU150" s="208" t="s">
        <v>81</v>
      </c>
      <c r="AY150" s="17" t="s">
        <v>110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7" t="s">
        <v>79</v>
      </c>
      <c r="BK150" s="209">
        <f>ROUND(I150*H150,2)</f>
        <v>0</v>
      </c>
      <c r="BL150" s="17" t="s">
        <v>117</v>
      </c>
      <c r="BM150" s="208" t="s">
        <v>254</v>
      </c>
    </row>
    <row r="151" s="2" customFormat="1">
      <c r="A151" s="38"/>
      <c r="B151" s="39"/>
      <c r="C151" s="40"/>
      <c r="D151" s="210" t="s">
        <v>119</v>
      </c>
      <c r="E151" s="40"/>
      <c r="F151" s="211" t="s">
        <v>255</v>
      </c>
      <c r="G151" s="40"/>
      <c r="H151" s="40"/>
      <c r="I151" s="212"/>
      <c r="J151" s="40"/>
      <c r="K151" s="40"/>
      <c r="L151" s="44"/>
      <c r="M151" s="213"/>
      <c r="N151" s="214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119</v>
      </c>
      <c r="AU151" s="17" t="s">
        <v>81</v>
      </c>
    </row>
    <row r="152" s="2" customFormat="1" ht="21.75" customHeight="1">
      <c r="A152" s="38"/>
      <c r="B152" s="39"/>
      <c r="C152" s="197" t="s">
        <v>256</v>
      </c>
      <c r="D152" s="197" t="s">
        <v>112</v>
      </c>
      <c r="E152" s="198" t="s">
        <v>257</v>
      </c>
      <c r="F152" s="199" t="s">
        <v>258</v>
      </c>
      <c r="G152" s="200" t="s">
        <v>202</v>
      </c>
      <c r="H152" s="201">
        <v>1</v>
      </c>
      <c r="I152" s="202"/>
      <c r="J152" s="203">
        <f>ROUND(I152*H152,2)</f>
        <v>0</v>
      </c>
      <c r="K152" s="199" t="s">
        <v>116</v>
      </c>
      <c r="L152" s="44"/>
      <c r="M152" s="204" t="s">
        <v>19</v>
      </c>
      <c r="N152" s="205" t="s">
        <v>45</v>
      </c>
      <c r="O152" s="84"/>
      <c r="P152" s="206">
        <f>O152*H152</f>
        <v>0</v>
      </c>
      <c r="Q152" s="206">
        <v>0.00096000000000000002</v>
      </c>
      <c r="R152" s="206">
        <f>Q152*H152</f>
        <v>0.00096000000000000002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117</v>
      </c>
      <c r="AT152" s="208" t="s">
        <v>112</v>
      </c>
      <c r="AU152" s="208" t="s">
        <v>81</v>
      </c>
      <c r="AY152" s="17" t="s">
        <v>110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7" t="s">
        <v>79</v>
      </c>
      <c r="BK152" s="209">
        <f>ROUND(I152*H152,2)</f>
        <v>0</v>
      </c>
      <c r="BL152" s="17" t="s">
        <v>117</v>
      </c>
      <c r="BM152" s="208" t="s">
        <v>259</v>
      </c>
    </row>
    <row r="153" s="2" customFormat="1">
      <c r="A153" s="38"/>
      <c r="B153" s="39"/>
      <c r="C153" s="40"/>
      <c r="D153" s="210" t="s">
        <v>119</v>
      </c>
      <c r="E153" s="40"/>
      <c r="F153" s="211" t="s">
        <v>260</v>
      </c>
      <c r="G153" s="40"/>
      <c r="H153" s="40"/>
      <c r="I153" s="212"/>
      <c r="J153" s="40"/>
      <c r="K153" s="40"/>
      <c r="L153" s="44"/>
      <c r="M153" s="213"/>
      <c r="N153" s="214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119</v>
      </c>
      <c r="AU153" s="17" t="s">
        <v>81</v>
      </c>
    </row>
    <row r="154" s="12" customFormat="1" ht="22.8" customHeight="1">
      <c r="A154" s="12"/>
      <c r="B154" s="181"/>
      <c r="C154" s="182"/>
      <c r="D154" s="183" t="s">
        <v>73</v>
      </c>
      <c r="E154" s="195" t="s">
        <v>261</v>
      </c>
      <c r="F154" s="195" t="s">
        <v>262</v>
      </c>
      <c r="G154" s="182"/>
      <c r="H154" s="182"/>
      <c r="I154" s="185"/>
      <c r="J154" s="196">
        <f>BK154</f>
        <v>0</v>
      </c>
      <c r="K154" s="182"/>
      <c r="L154" s="187"/>
      <c r="M154" s="188"/>
      <c r="N154" s="189"/>
      <c r="O154" s="189"/>
      <c r="P154" s="190">
        <f>SUM(P155:P163)</f>
        <v>0</v>
      </c>
      <c r="Q154" s="189"/>
      <c r="R154" s="190">
        <f>SUM(R155:R163)</f>
        <v>3.44475804</v>
      </c>
      <c r="S154" s="189"/>
      <c r="T154" s="191">
        <f>SUM(T155:T163)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2" t="s">
        <v>79</v>
      </c>
      <c r="AT154" s="193" t="s">
        <v>73</v>
      </c>
      <c r="AU154" s="193" t="s">
        <v>79</v>
      </c>
      <c r="AY154" s="192" t="s">
        <v>110</v>
      </c>
      <c r="BK154" s="194">
        <f>SUM(BK155:BK163)</f>
        <v>0</v>
      </c>
    </row>
    <row r="155" s="2" customFormat="1" ht="24.15" customHeight="1">
      <c r="A155" s="38"/>
      <c r="B155" s="39"/>
      <c r="C155" s="197" t="s">
        <v>263</v>
      </c>
      <c r="D155" s="197" t="s">
        <v>112</v>
      </c>
      <c r="E155" s="198" t="s">
        <v>264</v>
      </c>
      <c r="F155" s="199" t="s">
        <v>265</v>
      </c>
      <c r="G155" s="200" t="s">
        <v>196</v>
      </c>
      <c r="H155" s="201">
        <v>26.600000000000001</v>
      </c>
      <c r="I155" s="202"/>
      <c r="J155" s="203">
        <f>ROUND(I155*H155,2)</f>
        <v>0</v>
      </c>
      <c r="K155" s="199" t="s">
        <v>116</v>
      </c>
      <c r="L155" s="44"/>
      <c r="M155" s="204" t="s">
        <v>19</v>
      </c>
      <c r="N155" s="205" t="s">
        <v>45</v>
      </c>
      <c r="O155" s="84"/>
      <c r="P155" s="206">
        <f>O155*H155</f>
        <v>0</v>
      </c>
      <c r="Q155" s="206">
        <v>0.10095</v>
      </c>
      <c r="R155" s="206">
        <f>Q155*H155</f>
        <v>2.68527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117</v>
      </c>
      <c r="AT155" s="208" t="s">
        <v>112</v>
      </c>
      <c r="AU155" s="208" t="s">
        <v>81</v>
      </c>
      <c r="AY155" s="17" t="s">
        <v>110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7" t="s">
        <v>79</v>
      </c>
      <c r="BK155" s="209">
        <f>ROUND(I155*H155,2)</f>
        <v>0</v>
      </c>
      <c r="BL155" s="17" t="s">
        <v>117</v>
      </c>
      <c r="BM155" s="208" t="s">
        <v>266</v>
      </c>
    </row>
    <row r="156" s="2" customFormat="1">
      <c r="A156" s="38"/>
      <c r="B156" s="39"/>
      <c r="C156" s="40"/>
      <c r="D156" s="210" t="s">
        <v>119</v>
      </c>
      <c r="E156" s="40"/>
      <c r="F156" s="211" t="s">
        <v>267</v>
      </c>
      <c r="G156" s="40"/>
      <c r="H156" s="40"/>
      <c r="I156" s="212"/>
      <c r="J156" s="40"/>
      <c r="K156" s="40"/>
      <c r="L156" s="44"/>
      <c r="M156" s="213"/>
      <c r="N156" s="214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119</v>
      </c>
      <c r="AU156" s="17" t="s">
        <v>81</v>
      </c>
    </row>
    <row r="157" s="13" customFormat="1">
      <c r="A157" s="13"/>
      <c r="B157" s="215"/>
      <c r="C157" s="216"/>
      <c r="D157" s="217" t="s">
        <v>121</v>
      </c>
      <c r="E157" s="218" t="s">
        <v>19</v>
      </c>
      <c r="F157" s="219" t="s">
        <v>268</v>
      </c>
      <c r="G157" s="216"/>
      <c r="H157" s="220">
        <v>26.600000000000001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6" t="s">
        <v>121</v>
      </c>
      <c r="AU157" s="226" t="s">
        <v>81</v>
      </c>
      <c r="AV157" s="13" t="s">
        <v>81</v>
      </c>
      <c r="AW157" s="13" t="s">
        <v>35</v>
      </c>
      <c r="AX157" s="13" t="s">
        <v>79</v>
      </c>
      <c r="AY157" s="226" t="s">
        <v>110</v>
      </c>
    </row>
    <row r="158" s="2" customFormat="1" ht="16.5" customHeight="1">
      <c r="A158" s="38"/>
      <c r="B158" s="39"/>
      <c r="C158" s="238" t="s">
        <v>269</v>
      </c>
      <c r="D158" s="238" t="s">
        <v>148</v>
      </c>
      <c r="E158" s="239" t="s">
        <v>270</v>
      </c>
      <c r="F158" s="240" t="s">
        <v>271</v>
      </c>
      <c r="G158" s="241" t="s">
        <v>196</v>
      </c>
      <c r="H158" s="242">
        <v>26.866</v>
      </c>
      <c r="I158" s="243"/>
      <c r="J158" s="244">
        <f>ROUND(I158*H158,2)</f>
        <v>0</v>
      </c>
      <c r="K158" s="240" t="s">
        <v>116</v>
      </c>
      <c r="L158" s="245"/>
      <c r="M158" s="246" t="s">
        <v>19</v>
      </c>
      <c r="N158" s="247" t="s">
        <v>45</v>
      </c>
      <c r="O158" s="84"/>
      <c r="P158" s="206">
        <f>O158*H158</f>
        <v>0</v>
      </c>
      <c r="Q158" s="206">
        <v>0.024</v>
      </c>
      <c r="R158" s="206">
        <f>Q158*H158</f>
        <v>0.64478400000000002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152</v>
      </c>
      <c r="AT158" s="208" t="s">
        <v>148</v>
      </c>
      <c r="AU158" s="208" t="s">
        <v>81</v>
      </c>
      <c r="AY158" s="17" t="s">
        <v>110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7" t="s">
        <v>79</v>
      </c>
      <c r="BK158" s="209">
        <f>ROUND(I158*H158,2)</f>
        <v>0</v>
      </c>
      <c r="BL158" s="17" t="s">
        <v>117</v>
      </c>
      <c r="BM158" s="208" t="s">
        <v>272</v>
      </c>
    </row>
    <row r="159" s="2" customFormat="1">
      <c r="A159" s="38"/>
      <c r="B159" s="39"/>
      <c r="C159" s="40"/>
      <c r="D159" s="210" t="s">
        <v>119</v>
      </c>
      <c r="E159" s="40"/>
      <c r="F159" s="211" t="s">
        <v>273</v>
      </c>
      <c r="G159" s="40"/>
      <c r="H159" s="40"/>
      <c r="I159" s="212"/>
      <c r="J159" s="40"/>
      <c r="K159" s="40"/>
      <c r="L159" s="44"/>
      <c r="M159" s="213"/>
      <c r="N159" s="214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119</v>
      </c>
      <c r="AU159" s="17" t="s">
        <v>81</v>
      </c>
    </row>
    <row r="160" s="13" customFormat="1">
      <c r="A160" s="13"/>
      <c r="B160" s="215"/>
      <c r="C160" s="216"/>
      <c r="D160" s="217" t="s">
        <v>121</v>
      </c>
      <c r="E160" s="216"/>
      <c r="F160" s="219" t="s">
        <v>274</v>
      </c>
      <c r="G160" s="216"/>
      <c r="H160" s="220">
        <v>26.866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6" t="s">
        <v>121</v>
      </c>
      <c r="AU160" s="226" t="s">
        <v>81</v>
      </c>
      <c r="AV160" s="13" t="s">
        <v>81</v>
      </c>
      <c r="AW160" s="13" t="s">
        <v>4</v>
      </c>
      <c r="AX160" s="13" t="s">
        <v>79</v>
      </c>
      <c r="AY160" s="226" t="s">
        <v>110</v>
      </c>
    </row>
    <row r="161" s="2" customFormat="1" ht="16.5" customHeight="1">
      <c r="A161" s="38"/>
      <c r="B161" s="39"/>
      <c r="C161" s="197" t="s">
        <v>275</v>
      </c>
      <c r="D161" s="197" t="s">
        <v>112</v>
      </c>
      <c r="E161" s="198" t="s">
        <v>276</v>
      </c>
      <c r="F161" s="199" t="s">
        <v>277</v>
      </c>
      <c r="G161" s="200" t="s">
        <v>151</v>
      </c>
      <c r="H161" s="201">
        <v>0.113</v>
      </c>
      <c r="I161" s="202"/>
      <c r="J161" s="203">
        <f>ROUND(I161*H161,2)</f>
        <v>0</v>
      </c>
      <c r="K161" s="199" t="s">
        <v>116</v>
      </c>
      <c r="L161" s="44"/>
      <c r="M161" s="204" t="s">
        <v>19</v>
      </c>
      <c r="N161" s="205" t="s">
        <v>45</v>
      </c>
      <c r="O161" s="84"/>
      <c r="P161" s="206">
        <f>O161*H161</f>
        <v>0</v>
      </c>
      <c r="Q161" s="206">
        <v>1.01508</v>
      </c>
      <c r="R161" s="206">
        <f>Q161*H161</f>
        <v>0.11470404000000001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117</v>
      </c>
      <c r="AT161" s="208" t="s">
        <v>112</v>
      </c>
      <c r="AU161" s="208" t="s">
        <v>81</v>
      </c>
      <c r="AY161" s="17" t="s">
        <v>110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7" t="s">
        <v>79</v>
      </c>
      <c r="BK161" s="209">
        <f>ROUND(I161*H161,2)</f>
        <v>0</v>
      </c>
      <c r="BL161" s="17" t="s">
        <v>117</v>
      </c>
      <c r="BM161" s="208" t="s">
        <v>278</v>
      </c>
    </row>
    <row r="162" s="2" customFormat="1">
      <c r="A162" s="38"/>
      <c r="B162" s="39"/>
      <c r="C162" s="40"/>
      <c r="D162" s="210" t="s">
        <v>119</v>
      </c>
      <c r="E162" s="40"/>
      <c r="F162" s="211" t="s">
        <v>279</v>
      </c>
      <c r="G162" s="40"/>
      <c r="H162" s="40"/>
      <c r="I162" s="212"/>
      <c r="J162" s="40"/>
      <c r="K162" s="40"/>
      <c r="L162" s="44"/>
      <c r="M162" s="213"/>
      <c r="N162" s="214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119</v>
      </c>
      <c r="AU162" s="17" t="s">
        <v>81</v>
      </c>
    </row>
    <row r="163" s="13" customFormat="1">
      <c r="A163" s="13"/>
      <c r="B163" s="215"/>
      <c r="C163" s="216"/>
      <c r="D163" s="217" t="s">
        <v>121</v>
      </c>
      <c r="E163" s="218" t="s">
        <v>19</v>
      </c>
      <c r="F163" s="219" t="s">
        <v>280</v>
      </c>
      <c r="G163" s="216"/>
      <c r="H163" s="220">
        <v>0.113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6" t="s">
        <v>121</v>
      </c>
      <c r="AU163" s="226" t="s">
        <v>81</v>
      </c>
      <c r="AV163" s="13" t="s">
        <v>81</v>
      </c>
      <c r="AW163" s="13" t="s">
        <v>35</v>
      </c>
      <c r="AX163" s="13" t="s">
        <v>79</v>
      </c>
      <c r="AY163" s="226" t="s">
        <v>110</v>
      </c>
    </row>
    <row r="164" s="12" customFormat="1" ht="22.8" customHeight="1">
      <c r="A164" s="12"/>
      <c r="B164" s="181"/>
      <c r="C164" s="182"/>
      <c r="D164" s="183" t="s">
        <v>73</v>
      </c>
      <c r="E164" s="195" t="s">
        <v>281</v>
      </c>
      <c r="F164" s="195" t="s">
        <v>282</v>
      </c>
      <c r="G164" s="182"/>
      <c r="H164" s="182"/>
      <c r="I164" s="185"/>
      <c r="J164" s="196">
        <f>BK164</f>
        <v>0</v>
      </c>
      <c r="K164" s="182"/>
      <c r="L164" s="187"/>
      <c r="M164" s="188"/>
      <c r="N164" s="189"/>
      <c r="O164" s="189"/>
      <c r="P164" s="190">
        <f>SUM(P165:P178)</f>
        <v>0</v>
      </c>
      <c r="Q164" s="189"/>
      <c r="R164" s="190">
        <f>SUM(R165:R178)</f>
        <v>0.374</v>
      </c>
      <c r="S164" s="189"/>
      <c r="T164" s="191">
        <f>SUM(T165:T178)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2" t="s">
        <v>79</v>
      </c>
      <c r="AT164" s="193" t="s">
        <v>73</v>
      </c>
      <c r="AU164" s="193" t="s">
        <v>79</v>
      </c>
      <c r="AY164" s="192" t="s">
        <v>110</v>
      </c>
      <c r="BK164" s="194">
        <f>SUM(BK165:BK178)</f>
        <v>0</v>
      </c>
    </row>
    <row r="165" s="2" customFormat="1" ht="16.5" customHeight="1">
      <c r="A165" s="38"/>
      <c r="B165" s="39"/>
      <c r="C165" s="197" t="s">
        <v>283</v>
      </c>
      <c r="D165" s="197" t="s">
        <v>112</v>
      </c>
      <c r="E165" s="198" t="s">
        <v>284</v>
      </c>
      <c r="F165" s="199" t="s">
        <v>285</v>
      </c>
      <c r="G165" s="200" t="s">
        <v>202</v>
      </c>
      <c r="H165" s="201">
        <v>2</v>
      </c>
      <c r="I165" s="202"/>
      <c r="J165" s="203">
        <f>ROUND(I165*H165,2)</f>
        <v>0</v>
      </c>
      <c r="K165" s="199" t="s">
        <v>116</v>
      </c>
      <c r="L165" s="44"/>
      <c r="M165" s="204" t="s">
        <v>19</v>
      </c>
      <c r="N165" s="205" t="s">
        <v>45</v>
      </c>
      <c r="O165" s="84"/>
      <c r="P165" s="206">
        <f>O165*H165</f>
        <v>0</v>
      </c>
      <c r="Q165" s="206">
        <v>0.001</v>
      </c>
      <c r="R165" s="206">
        <f>Q165*H165</f>
        <v>0.002</v>
      </c>
      <c r="S165" s="206">
        <v>0</v>
      </c>
      <c r="T165" s="20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8" t="s">
        <v>117</v>
      </c>
      <c r="AT165" s="208" t="s">
        <v>112</v>
      </c>
      <c r="AU165" s="208" t="s">
        <v>81</v>
      </c>
      <c r="AY165" s="17" t="s">
        <v>110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7" t="s">
        <v>79</v>
      </c>
      <c r="BK165" s="209">
        <f>ROUND(I165*H165,2)</f>
        <v>0</v>
      </c>
      <c r="BL165" s="17" t="s">
        <v>117</v>
      </c>
      <c r="BM165" s="208" t="s">
        <v>286</v>
      </c>
    </row>
    <row r="166" s="2" customFormat="1">
      <c r="A166" s="38"/>
      <c r="B166" s="39"/>
      <c r="C166" s="40"/>
      <c r="D166" s="210" t="s">
        <v>119</v>
      </c>
      <c r="E166" s="40"/>
      <c r="F166" s="211" t="s">
        <v>287</v>
      </c>
      <c r="G166" s="40"/>
      <c r="H166" s="40"/>
      <c r="I166" s="212"/>
      <c r="J166" s="40"/>
      <c r="K166" s="40"/>
      <c r="L166" s="44"/>
      <c r="M166" s="213"/>
      <c r="N166" s="214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119</v>
      </c>
      <c r="AU166" s="17" t="s">
        <v>81</v>
      </c>
    </row>
    <row r="167" s="2" customFormat="1" ht="16.5" customHeight="1">
      <c r="A167" s="38"/>
      <c r="B167" s="39"/>
      <c r="C167" s="238" t="s">
        <v>288</v>
      </c>
      <c r="D167" s="238" t="s">
        <v>148</v>
      </c>
      <c r="E167" s="239" t="s">
        <v>289</v>
      </c>
      <c r="F167" s="240" t="s">
        <v>290</v>
      </c>
      <c r="G167" s="241" t="s">
        <v>202</v>
      </c>
      <c r="H167" s="242">
        <v>2</v>
      </c>
      <c r="I167" s="243"/>
      <c r="J167" s="244">
        <f>ROUND(I167*H167,2)</f>
        <v>0</v>
      </c>
      <c r="K167" s="240" t="s">
        <v>116</v>
      </c>
      <c r="L167" s="245"/>
      <c r="M167" s="246" t="s">
        <v>19</v>
      </c>
      <c r="N167" s="247" t="s">
        <v>45</v>
      </c>
      <c r="O167" s="84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8" t="s">
        <v>152</v>
      </c>
      <c r="AT167" s="208" t="s">
        <v>148</v>
      </c>
      <c r="AU167" s="208" t="s">
        <v>81</v>
      </c>
      <c r="AY167" s="17" t="s">
        <v>110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7" t="s">
        <v>79</v>
      </c>
      <c r="BK167" s="209">
        <f>ROUND(I167*H167,2)</f>
        <v>0</v>
      </c>
      <c r="BL167" s="17" t="s">
        <v>117</v>
      </c>
      <c r="BM167" s="208" t="s">
        <v>291</v>
      </c>
    </row>
    <row r="168" s="2" customFormat="1">
      <c r="A168" s="38"/>
      <c r="B168" s="39"/>
      <c r="C168" s="40"/>
      <c r="D168" s="210" t="s">
        <v>119</v>
      </c>
      <c r="E168" s="40"/>
      <c r="F168" s="211" t="s">
        <v>292</v>
      </c>
      <c r="G168" s="40"/>
      <c r="H168" s="40"/>
      <c r="I168" s="212"/>
      <c r="J168" s="40"/>
      <c r="K168" s="40"/>
      <c r="L168" s="44"/>
      <c r="M168" s="213"/>
      <c r="N168" s="214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119</v>
      </c>
      <c r="AU168" s="17" t="s">
        <v>81</v>
      </c>
    </row>
    <row r="169" s="2" customFormat="1" ht="16.5" customHeight="1">
      <c r="A169" s="38"/>
      <c r="B169" s="39"/>
      <c r="C169" s="197" t="s">
        <v>293</v>
      </c>
      <c r="D169" s="197" t="s">
        <v>112</v>
      </c>
      <c r="E169" s="198" t="s">
        <v>294</v>
      </c>
      <c r="F169" s="199" t="s">
        <v>295</v>
      </c>
      <c r="G169" s="200" t="s">
        <v>202</v>
      </c>
      <c r="H169" s="201">
        <v>5</v>
      </c>
      <c r="I169" s="202"/>
      <c r="J169" s="203">
        <f>ROUND(I169*H169,2)</f>
        <v>0</v>
      </c>
      <c r="K169" s="199" t="s">
        <v>296</v>
      </c>
      <c r="L169" s="44"/>
      <c r="M169" s="204" t="s">
        <v>19</v>
      </c>
      <c r="N169" s="205" t="s">
        <v>45</v>
      </c>
      <c r="O169" s="84"/>
      <c r="P169" s="206">
        <f>O169*H169</f>
        <v>0</v>
      </c>
      <c r="Q169" s="206">
        <v>0.0011999999999999999</v>
      </c>
      <c r="R169" s="206">
        <f>Q169*H169</f>
        <v>0.0059999999999999993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117</v>
      </c>
      <c r="AT169" s="208" t="s">
        <v>112</v>
      </c>
      <c r="AU169" s="208" t="s">
        <v>81</v>
      </c>
      <c r="AY169" s="17" t="s">
        <v>110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7" t="s">
        <v>79</v>
      </c>
      <c r="BK169" s="209">
        <f>ROUND(I169*H169,2)</f>
        <v>0</v>
      </c>
      <c r="BL169" s="17" t="s">
        <v>117</v>
      </c>
      <c r="BM169" s="208" t="s">
        <v>297</v>
      </c>
    </row>
    <row r="170" s="2" customFormat="1" ht="16.5" customHeight="1">
      <c r="A170" s="38"/>
      <c r="B170" s="39"/>
      <c r="C170" s="238" t="s">
        <v>298</v>
      </c>
      <c r="D170" s="238" t="s">
        <v>148</v>
      </c>
      <c r="E170" s="239" t="s">
        <v>299</v>
      </c>
      <c r="F170" s="240" t="s">
        <v>300</v>
      </c>
      <c r="G170" s="241" t="s">
        <v>202</v>
      </c>
      <c r="H170" s="242">
        <v>1</v>
      </c>
      <c r="I170" s="243"/>
      <c r="J170" s="244">
        <f>ROUND(I170*H170,2)</f>
        <v>0</v>
      </c>
      <c r="K170" s="240" t="s">
        <v>296</v>
      </c>
      <c r="L170" s="245"/>
      <c r="M170" s="246" t="s">
        <v>19</v>
      </c>
      <c r="N170" s="247" t="s">
        <v>45</v>
      </c>
      <c r="O170" s="84"/>
      <c r="P170" s="206">
        <f>O170*H170</f>
        <v>0</v>
      </c>
      <c r="Q170" s="206">
        <v>0.066000000000000003</v>
      </c>
      <c r="R170" s="206">
        <f>Q170*H170</f>
        <v>0.066000000000000003</v>
      </c>
      <c r="S170" s="206">
        <v>0</v>
      </c>
      <c r="T170" s="20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8" t="s">
        <v>152</v>
      </c>
      <c r="AT170" s="208" t="s">
        <v>148</v>
      </c>
      <c r="AU170" s="208" t="s">
        <v>81</v>
      </c>
      <c r="AY170" s="17" t="s">
        <v>110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7" t="s">
        <v>79</v>
      </c>
      <c r="BK170" s="209">
        <f>ROUND(I170*H170,2)</f>
        <v>0</v>
      </c>
      <c r="BL170" s="17" t="s">
        <v>117</v>
      </c>
      <c r="BM170" s="208" t="s">
        <v>301</v>
      </c>
    </row>
    <row r="171" s="2" customFormat="1">
      <c r="A171" s="38"/>
      <c r="B171" s="39"/>
      <c r="C171" s="40"/>
      <c r="D171" s="217" t="s">
        <v>302</v>
      </c>
      <c r="E171" s="40"/>
      <c r="F171" s="248" t="s">
        <v>303</v>
      </c>
      <c r="G171" s="40"/>
      <c r="H171" s="40"/>
      <c r="I171" s="212"/>
      <c r="J171" s="40"/>
      <c r="K171" s="40"/>
      <c r="L171" s="44"/>
      <c r="M171" s="213"/>
      <c r="N171" s="214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302</v>
      </c>
      <c r="AU171" s="17" t="s">
        <v>81</v>
      </c>
    </row>
    <row r="172" s="2" customFormat="1" ht="16.5" customHeight="1">
      <c r="A172" s="38"/>
      <c r="B172" s="39"/>
      <c r="C172" s="238" t="s">
        <v>304</v>
      </c>
      <c r="D172" s="238" t="s">
        <v>148</v>
      </c>
      <c r="E172" s="239" t="s">
        <v>305</v>
      </c>
      <c r="F172" s="240" t="s">
        <v>306</v>
      </c>
      <c r="G172" s="241" t="s">
        <v>202</v>
      </c>
      <c r="H172" s="242">
        <v>1</v>
      </c>
      <c r="I172" s="243"/>
      <c r="J172" s="244">
        <f>ROUND(I172*H172,2)</f>
        <v>0</v>
      </c>
      <c r="K172" s="240" t="s">
        <v>296</v>
      </c>
      <c r="L172" s="245"/>
      <c r="M172" s="246" t="s">
        <v>19</v>
      </c>
      <c r="N172" s="247" t="s">
        <v>45</v>
      </c>
      <c r="O172" s="84"/>
      <c r="P172" s="206">
        <f>O172*H172</f>
        <v>0</v>
      </c>
      <c r="Q172" s="206">
        <v>0.10199999999999999</v>
      </c>
      <c r="R172" s="206">
        <f>Q172*H172</f>
        <v>0.10199999999999999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152</v>
      </c>
      <c r="AT172" s="208" t="s">
        <v>148</v>
      </c>
      <c r="AU172" s="208" t="s">
        <v>81</v>
      </c>
      <c r="AY172" s="17" t="s">
        <v>110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7" t="s">
        <v>79</v>
      </c>
      <c r="BK172" s="209">
        <f>ROUND(I172*H172,2)</f>
        <v>0</v>
      </c>
      <c r="BL172" s="17" t="s">
        <v>117</v>
      </c>
      <c r="BM172" s="208" t="s">
        <v>307</v>
      </c>
    </row>
    <row r="173" s="2" customFormat="1">
      <c r="A173" s="38"/>
      <c r="B173" s="39"/>
      <c r="C173" s="40"/>
      <c r="D173" s="217" t="s">
        <v>302</v>
      </c>
      <c r="E173" s="40"/>
      <c r="F173" s="248" t="s">
        <v>308</v>
      </c>
      <c r="G173" s="40"/>
      <c r="H173" s="40"/>
      <c r="I173" s="212"/>
      <c r="J173" s="40"/>
      <c r="K173" s="40"/>
      <c r="L173" s="44"/>
      <c r="M173" s="213"/>
      <c r="N173" s="214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302</v>
      </c>
      <c r="AU173" s="17" t="s">
        <v>81</v>
      </c>
    </row>
    <row r="174" s="2" customFormat="1" ht="16.5" customHeight="1">
      <c r="A174" s="38"/>
      <c r="B174" s="39"/>
      <c r="C174" s="238" t="s">
        <v>309</v>
      </c>
      <c r="D174" s="238" t="s">
        <v>148</v>
      </c>
      <c r="E174" s="239" t="s">
        <v>310</v>
      </c>
      <c r="F174" s="240" t="s">
        <v>311</v>
      </c>
      <c r="G174" s="241" t="s">
        <v>202</v>
      </c>
      <c r="H174" s="242">
        <v>1</v>
      </c>
      <c r="I174" s="243"/>
      <c r="J174" s="244">
        <f>ROUND(I174*H174,2)</f>
        <v>0</v>
      </c>
      <c r="K174" s="240" t="s">
        <v>296</v>
      </c>
      <c r="L174" s="245"/>
      <c r="M174" s="246" t="s">
        <v>19</v>
      </c>
      <c r="N174" s="247" t="s">
        <v>45</v>
      </c>
      <c r="O174" s="84"/>
      <c r="P174" s="206">
        <f>O174*H174</f>
        <v>0</v>
      </c>
      <c r="Q174" s="206">
        <v>0.063</v>
      </c>
      <c r="R174" s="206">
        <f>Q174*H174</f>
        <v>0.063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152</v>
      </c>
      <c r="AT174" s="208" t="s">
        <v>148</v>
      </c>
      <c r="AU174" s="208" t="s">
        <v>81</v>
      </c>
      <c r="AY174" s="17" t="s">
        <v>110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7" t="s">
        <v>79</v>
      </c>
      <c r="BK174" s="209">
        <f>ROUND(I174*H174,2)</f>
        <v>0</v>
      </c>
      <c r="BL174" s="17" t="s">
        <v>117</v>
      </c>
      <c r="BM174" s="208" t="s">
        <v>312</v>
      </c>
    </row>
    <row r="175" s="2" customFormat="1">
      <c r="A175" s="38"/>
      <c r="B175" s="39"/>
      <c r="C175" s="40"/>
      <c r="D175" s="217" t="s">
        <v>302</v>
      </c>
      <c r="E175" s="40"/>
      <c r="F175" s="248" t="s">
        <v>308</v>
      </c>
      <c r="G175" s="40"/>
      <c r="H175" s="40"/>
      <c r="I175" s="212"/>
      <c r="J175" s="40"/>
      <c r="K175" s="40"/>
      <c r="L175" s="44"/>
      <c r="M175" s="213"/>
      <c r="N175" s="214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302</v>
      </c>
      <c r="AU175" s="17" t="s">
        <v>81</v>
      </c>
    </row>
    <row r="176" s="2" customFormat="1" ht="16.5" customHeight="1">
      <c r="A176" s="38"/>
      <c r="B176" s="39"/>
      <c r="C176" s="238" t="s">
        <v>313</v>
      </c>
      <c r="D176" s="238" t="s">
        <v>148</v>
      </c>
      <c r="E176" s="239" t="s">
        <v>314</v>
      </c>
      <c r="F176" s="240" t="s">
        <v>315</v>
      </c>
      <c r="G176" s="241" t="s">
        <v>202</v>
      </c>
      <c r="H176" s="242">
        <v>1</v>
      </c>
      <c r="I176" s="243"/>
      <c r="J176" s="244">
        <f>ROUND(I176*H176,2)</f>
        <v>0</v>
      </c>
      <c r="K176" s="240" t="s">
        <v>296</v>
      </c>
      <c r="L176" s="245"/>
      <c r="M176" s="246" t="s">
        <v>19</v>
      </c>
      <c r="N176" s="247" t="s">
        <v>45</v>
      </c>
      <c r="O176" s="84"/>
      <c r="P176" s="206">
        <f>O176*H176</f>
        <v>0</v>
      </c>
      <c r="Q176" s="206">
        <v>0.063</v>
      </c>
      <c r="R176" s="206">
        <f>Q176*H176</f>
        <v>0.063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152</v>
      </c>
      <c r="AT176" s="208" t="s">
        <v>148</v>
      </c>
      <c r="AU176" s="208" t="s">
        <v>81</v>
      </c>
      <c r="AY176" s="17" t="s">
        <v>110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7" t="s">
        <v>79</v>
      </c>
      <c r="BK176" s="209">
        <f>ROUND(I176*H176,2)</f>
        <v>0</v>
      </c>
      <c r="BL176" s="17" t="s">
        <v>117</v>
      </c>
      <c r="BM176" s="208" t="s">
        <v>316</v>
      </c>
    </row>
    <row r="177" s="2" customFormat="1">
      <c r="A177" s="38"/>
      <c r="B177" s="39"/>
      <c r="C177" s="40"/>
      <c r="D177" s="217" t="s">
        <v>302</v>
      </c>
      <c r="E177" s="40"/>
      <c r="F177" s="248" t="s">
        <v>317</v>
      </c>
      <c r="G177" s="40"/>
      <c r="H177" s="40"/>
      <c r="I177" s="212"/>
      <c r="J177" s="40"/>
      <c r="K177" s="40"/>
      <c r="L177" s="44"/>
      <c r="M177" s="213"/>
      <c r="N177" s="214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302</v>
      </c>
      <c r="AU177" s="17" t="s">
        <v>81</v>
      </c>
    </row>
    <row r="178" s="2" customFormat="1" ht="16.5" customHeight="1">
      <c r="A178" s="38"/>
      <c r="B178" s="39"/>
      <c r="C178" s="238" t="s">
        <v>318</v>
      </c>
      <c r="D178" s="238" t="s">
        <v>148</v>
      </c>
      <c r="E178" s="239" t="s">
        <v>319</v>
      </c>
      <c r="F178" s="240" t="s">
        <v>320</v>
      </c>
      <c r="G178" s="241" t="s">
        <v>202</v>
      </c>
      <c r="H178" s="242">
        <v>1</v>
      </c>
      <c r="I178" s="243"/>
      <c r="J178" s="244">
        <f>ROUND(I178*H178,2)</f>
        <v>0</v>
      </c>
      <c r="K178" s="240" t="s">
        <v>296</v>
      </c>
      <c r="L178" s="245"/>
      <c r="M178" s="246" t="s">
        <v>19</v>
      </c>
      <c r="N178" s="247" t="s">
        <v>45</v>
      </c>
      <c r="O178" s="84"/>
      <c r="P178" s="206">
        <f>O178*H178</f>
        <v>0</v>
      </c>
      <c r="Q178" s="206">
        <v>0.071999999999999995</v>
      </c>
      <c r="R178" s="206">
        <f>Q178*H178</f>
        <v>0.071999999999999995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152</v>
      </c>
      <c r="AT178" s="208" t="s">
        <v>148</v>
      </c>
      <c r="AU178" s="208" t="s">
        <v>81</v>
      </c>
      <c r="AY178" s="17" t="s">
        <v>110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7" t="s">
        <v>79</v>
      </c>
      <c r="BK178" s="209">
        <f>ROUND(I178*H178,2)</f>
        <v>0</v>
      </c>
      <c r="BL178" s="17" t="s">
        <v>117</v>
      </c>
      <c r="BM178" s="208" t="s">
        <v>321</v>
      </c>
    </row>
    <row r="179" s="12" customFormat="1" ht="22.8" customHeight="1">
      <c r="A179" s="12"/>
      <c r="B179" s="181"/>
      <c r="C179" s="182"/>
      <c r="D179" s="183" t="s">
        <v>73</v>
      </c>
      <c r="E179" s="195" t="s">
        <v>322</v>
      </c>
      <c r="F179" s="195" t="s">
        <v>323</v>
      </c>
      <c r="G179" s="182"/>
      <c r="H179" s="182"/>
      <c r="I179" s="185"/>
      <c r="J179" s="196">
        <f>BK179</f>
        <v>0</v>
      </c>
      <c r="K179" s="182"/>
      <c r="L179" s="187"/>
      <c r="M179" s="188"/>
      <c r="N179" s="189"/>
      <c r="O179" s="189"/>
      <c r="P179" s="190">
        <f>SUM(P180:P181)</f>
        <v>0</v>
      </c>
      <c r="Q179" s="189"/>
      <c r="R179" s="190">
        <f>SUM(R180:R181)</f>
        <v>0</v>
      </c>
      <c r="S179" s="189"/>
      <c r="T179" s="191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2" t="s">
        <v>79</v>
      </c>
      <c r="AT179" s="193" t="s">
        <v>73</v>
      </c>
      <c r="AU179" s="193" t="s">
        <v>79</v>
      </c>
      <c r="AY179" s="192" t="s">
        <v>110</v>
      </c>
      <c r="BK179" s="194">
        <f>SUM(BK180:BK181)</f>
        <v>0</v>
      </c>
    </row>
    <row r="180" s="2" customFormat="1" ht="16.5" customHeight="1">
      <c r="A180" s="38"/>
      <c r="B180" s="39"/>
      <c r="C180" s="197" t="s">
        <v>324</v>
      </c>
      <c r="D180" s="197" t="s">
        <v>112</v>
      </c>
      <c r="E180" s="198" t="s">
        <v>325</v>
      </c>
      <c r="F180" s="199" t="s">
        <v>326</v>
      </c>
      <c r="G180" s="200" t="s">
        <v>151</v>
      </c>
      <c r="H180" s="201">
        <v>9.7650000000000006</v>
      </c>
      <c r="I180" s="202"/>
      <c r="J180" s="203">
        <f>ROUND(I180*H180,2)</f>
        <v>0</v>
      </c>
      <c r="K180" s="199" t="s">
        <v>116</v>
      </c>
      <c r="L180" s="44"/>
      <c r="M180" s="204" t="s">
        <v>19</v>
      </c>
      <c r="N180" s="205" t="s">
        <v>45</v>
      </c>
      <c r="O180" s="84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117</v>
      </c>
      <c r="AT180" s="208" t="s">
        <v>112</v>
      </c>
      <c r="AU180" s="208" t="s">
        <v>81</v>
      </c>
      <c r="AY180" s="17" t="s">
        <v>110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7" t="s">
        <v>79</v>
      </c>
      <c r="BK180" s="209">
        <f>ROUND(I180*H180,2)</f>
        <v>0</v>
      </c>
      <c r="BL180" s="17" t="s">
        <v>117</v>
      </c>
      <c r="BM180" s="208" t="s">
        <v>327</v>
      </c>
    </row>
    <row r="181" s="2" customFormat="1">
      <c r="A181" s="38"/>
      <c r="B181" s="39"/>
      <c r="C181" s="40"/>
      <c r="D181" s="210" t="s">
        <v>119</v>
      </c>
      <c r="E181" s="40"/>
      <c r="F181" s="211" t="s">
        <v>328</v>
      </c>
      <c r="G181" s="40"/>
      <c r="H181" s="40"/>
      <c r="I181" s="212"/>
      <c r="J181" s="40"/>
      <c r="K181" s="40"/>
      <c r="L181" s="44"/>
      <c r="M181" s="249"/>
      <c r="N181" s="250"/>
      <c r="O181" s="251"/>
      <c r="P181" s="251"/>
      <c r="Q181" s="251"/>
      <c r="R181" s="251"/>
      <c r="S181" s="251"/>
      <c r="T181" s="25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119</v>
      </c>
      <c r="AU181" s="17" t="s">
        <v>81</v>
      </c>
    </row>
    <row r="182" s="2" customFormat="1" ht="6.96" customHeight="1">
      <c r="A182" s="38"/>
      <c r="B182" s="59"/>
      <c r="C182" s="60"/>
      <c r="D182" s="60"/>
      <c r="E182" s="60"/>
      <c r="F182" s="60"/>
      <c r="G182" s="60"/>
      <c r="H182" s="60"/>
      <c r="I182" s="60"/>
      <c r="J182" s="60"/>
      <c r="K182" s="60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iVC//aev6seiicxFj/g3InlkqjbJR708AXLUfTNFd5BuvKtzULIK8Tq+sivcTI/uUrH/CgapTFrdz/ywhvIraw==" hashValue="drmVIyx2X0IXTvv3ZQhWZFFY5c7o/9t0lA6/MWYb+O24ANVBYpFxkSuKEcCDO+l+/cSIbogsd4NDnu1rocCMbQ==" algorithmName="SHA-512" password="CC35"/>
  <autoFilter ref="C80:K181"/>
  <mergeCells count="6">
    <mergeCell ref="E7:H7"/>
    <mergeCell ref="E16:H16"/>
    <mergeCell ref="E25:H25"/>
    <mergeCell ref="E46:H46"/>
    <mergeCell ref="E73:H73"/>
    <mergeCell ref="L2:V2"/>
  </mergeCells>
  <hyperlinks>
    <hyperlink ref="F85" r:id="rId1" display="https://podminky.urs.cz/item/CS_URS_2021_02/122251102"/>
    <hyperlink ref="F88" r:id="rId2" display="https://podminky.urs.cz/item/CS_URS_2021_02/132251101"/>
    <hyperlink ref="F93" r:id="rId3" display="https://podminky.urs.cz/item/CS_URS_2021_02/133212011"/>
    <hyperlink ref="F96" r:id="rId4" display="https://podminky.urs.cz/item/CS_URS_2021_02/162751117"/>
    <hyperlink ref="F99" r:id="rId5" display="https://podminky.urs.cz/item/CS_URS_2021_02/162751119"/>
    <hyperlink ref="F102" r:id="rId6" display="https://podminky.urs.cz/item/CS_URS_2021_02/94621007"/>
    <hyperlink ref="F105" r:id="rId7" display="https://podminky.urs.cz/item/CS_URS_2021_02/174151101"/>
    <hyperlink ref="F108" r:id="rId8" display="https://podminky.urs.cz/item/CS_URS_2021_02/181111121"/>
    <hyperlink ref="F111" r:id="rId9" display="https://podminky.urs.cz/item/CS_URS_2021_02/181951112"/>
    <hyperlink ref="F115" r:id="rId10" display="https://podminky.urs.cz/item/CS_URS_2021_02/211971121"/>
    <hyperlink ref="F118" r:id="rId11" display="https://podminky.urs.cz/item/CS_URS_2021_02/69311080"/>
    <hyperlink ref="F121" r:id="rId12" display="https://podminky.urs.cz/item/CS_URS_2021_02/212532111"/>
    <hyperlink ref="F124" r:id="rId13" display="https://podminky.urs.cz/item/CS_URS_2021_02/212755214"/>
    <hyperlink ref="F126" r:id="rId14" display="https://podminky.urs.cz/item/CS_URS_2021_02/28613280"/>
    <hyperlink ref="F128" r:id="rId15" display="https://podminky.urs.cz/item/CS_URS_2021_02/275313711"/>
    <hyperlink ref="F131" r:id="rId16" display="https://podminky.urs.cz/item/CS_URS_2021_02/275351121"/>
    <hyperlink ref="F134" r:id="rId17" display="https://podminky.urs.cz/item/CS_URS_2021_02/275351122"/>
    <hyperlink ref="F137" r:id="rId18" display="https://podminky.urs.cz/item/CS_URS_2021_02/564861111"/>
    <hyperlink ref="F140" r:id="rId19" display="https://podminky.urs.cz/item/CS_URS_2021_02/567114131"/>
    <hyperlink ref="F142" r:id="rId20" display="https://podminky.urs.cz/item/CS_URS_2021_02/579211131"/>
    <hyperlink ref="F145" r:id="rId21" display="https://podminky.urs.cz/item/CS_URS_2021_02/894812111"/>
    <hyperlink ref="F147" r:id="rId22" display="https://podminky.urs.cz/item/CS_URS_2021_02/28611584"/>
    <hyperlink ref="F149" r:id="rId23" display="https://podminky.urs.cz/item/CS_URS_2021_02/894812131"/>
    <hyperlink ref="F151" r:id="rId24" display="https://podminky.urs.cz/item/CS_URS_2021_02/894812149"/>
    <hyperlink ref="F153" r:id="rId25" display="https://podminky.urs.cz/item/CS_URS_2021_02/894812155"/>
    <hyperlink ref="F156" r:id="rId26" display="https://podminky.urs.cz/item/CS_URS_2021_02/916331112"/>
    <hyperlink ref="F159" r:id="rId27" display="https://podminky.urs.cz/item/CS_URS_2021_02/59217002"/>
    <hyperlink ref="F162" r:id="rId28" display="https://podminky.urs.cz/item/CS_URS_2021_02/919716111"/>
    <hyperlink ref="F166" r:id="rId29" display="https://podminky.urs.cz/item/CS_URS_2021_02/936124113"/>
    <hyperlink ref="F168" r:id="rId30" display="https://podminky.urs.cz/item/CS_URS_2021_02/74910104"/>
    <hyperlink ref="F181" r:id="rId31" display="https://podminky.urs.cz/item/CS_URS_2021_02/9982220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5" customFormat="1" ht="45" customHeight="1">
      <c r="B3" s="257"/>
      <c r="C3" s="258" t="s">
        <v>329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330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331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332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333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334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335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336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337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338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339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78</v>
      </c>
      <c r="F18" s="264" t="s">
        <v>340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341</v>
      </c>
      <c r="F19" s="264" t="s">
        <v>342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343</v>
      </c>
      <c r="F20" s="264" t="s">
        <v>344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345</v>
      </c>
      <c r="F21" s="264" t="s">
        <v>346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347</v>
      </c>
      <c r="F22" s="264" t="s">
        <v>348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349</v>
      </c>
      <c r="F23" s="264" t="s">
        <v>350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351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352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353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354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355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356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357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358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359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96</v>
      </c>
      <c r="F36" s="264"/>
      <c r="G36" s="264" t="s">
        <v>360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361</v>
      </c>
      <c r="F37" s="264"/>
      <c r="G37" s="264" t="s">
        <v>362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55</v>
      </c>
      <c r="F38" s="264"/>
      <c r="G38" s="264" t="s">
        <v>363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56</v>
      </c>
      <c r="F39" s="264"/>
      <c r="G39" s="264" t="s">
        <v>364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97</v>
      </c>
      <c r="F40" s="264"/>
      <c r="G40" s="264" t="s">
        <v>365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98</v>
      </c>
      <c r="F41" s="264"/>
      <c r="G41" s="264" t="s">
        <v>366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367</v>
      </c>
      <c r="F42" s="264"/>
      <c r="G42" s="264" t="s">
        <v>368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369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370</v>
      </c>
      <c r="F44" s="264"/>
      <c r="G44" s="264" t="s">
        <v>371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100</v>
      </c>
      <c r="F45" s="264"/>
      <c r="G45" s="264" t="s">
        <v>372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373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374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375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376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377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378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379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380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381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382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383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384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385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386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387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388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389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390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391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392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393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394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395</v>
      </c>
      <c r="D76" s="282"/>
      <c r="E76" s="282"/>
      <c r="F76" s="282" t="s">
        <v>396</v>
      </c>
      <c r="G76" s="283"/>
      <c r="H76" s="282" t="s">
        <v>56</v>
      </c>
      <c r="I76" s="282" t="s">
        <v>59</v>
      </c>
      <c r="J76" s="282" t="s">
        <v>397</v>
      </c>
      <c r="K76" s="281"/>
    </row>
    <row r="77" s="1" customFormat="1" ht="17.25" customHeight="1">
      <c r="B77" s="279"/>
      <c r="C77" s="284" t="s">
        <v>398</v>
      </c>
      <c r="D77" s="284"/>
      <c r="E77" s="284"/>
      <c r="F77" s="285" t="s">
        <v>399</v>
      </c>
      <c r="G77" s="286"/>
      <c r="H77" s="284"/>
      <c r="I77" s="284"/>
      <c r="J77" s="284" t="s">
        <v>400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55</v>
      </c>
      <c r="D79" s="289"/>
      <c r="E79" s="289"/>
      <c r="F79" s="290" t="s">
        <v>401</v>
      </c>
      <c r="G79" s="291"/>
      <c r="H79" s="267" t="s">
        <v>402</v>
      </c>
      <c r="I79" s="267" t="s">
        <v>403</v>
      </c>
      <c r="J79" s="267">
        <v>20</v>
      </c>
      <c r="K79" s="281"/>
    </row>
    <row r="80" s="1" customFormat="1" ht="15" customHeight="1">
      <c r="B80" s="279"/>
      <c r="C80" s="267" t="s">
        <v>404</v>
      </c>
      <c r="D80" s="267"/>
      <c r="E80" s="267"/>
      <c r="F80" s="290" t="s">
        <v>401</v>
      </c>
      <c r="G80" s="291"/>
      <c r="H80" s="267" t="s">
        <v>405</v>
      </c>
      <c r="I80" s="267" t="s">
        <v>403</v>
      </c>
      <c r="J80" s="267">
        <v>120</v>
      </c>
      <c r="K80" s="281"/>
    </row>
    <row r="81" s="1" customFormat="1" ht="15" customHeight="1">
      <c r="B81" s="292"/>
      <c r="C81" s="267" t="s">
        <v>406</v>
      </c>
      <c r="D81" s="267"/>
      <c r="E81" s="267"/>
      <c r="F81" s="290" t="s">
        <v>407</v>
      </c>
      <c r="G81" s="291"/>
      <c r="H81" s="267" t="s">
        <v>408</v>
      </c>
      <c r="I81" s="267" t="s">
        <v>403</v>
      </c>
      <c r="J81" s="267">
        <v>50</v>
      </c>
      <c r="K81" s="281"/>
    </row>
    <row r="82" s="1" customFormat="1" ht="15" customHeight="1">
      <c r="B82" s="292"/>
      <c r="C82" s="267" t="s">
        <v>409</v>
      </c>
      <c r="D82" s="267"/>
      <c r="E82" s="267"/>
      <c r="F82" s="290" t="s">
        <v>401</v>
      </c>
      <c r="G82" s="291"/>
      <c r="H82" s="267" t="s">
        <v>410</v>
      </c>
      <c r="I82" s="267" t="s">
        <v>411</v>
      </c>
      <c r="J82" s="267"/>
      <c r="K82" s="281"/>
    </row>
    <row r="83" s="1" customFormat="1" ht="15" customHeight="1">
      <c r="B83" s="292"/>
      <c r="C83" s="293" t="s">
        <v>412</v>
      </c>
      <c r="D83" s="293"/>
      <c r="E83" s="293"/>
      <c r="F83" s="294" t="s">
        <v>407</v>
      </c>
      <c r="G83" s="293"/>
      <c r="H83" s="293" t="s">
        <v>413</v>
      </c>
      <c r="I83" s="293" t="s">
        <v>403</v>
      </c>
      <c r="J83" s="293">
        <v>15</v>
      </c>
      <c r="K83" s="281"/>
    </row>
    <row r="84" s="1" customFormat="1" ht="15" customHeight="1">
      <c r="B84" s="292"/>
      <c r="C84" s="293" t="s">
        <v>414</v>
      </c>
      <c r="D84" s="293"/>
      <c r="E84" s="293"/>
      <c r="F84" s="294" t="s">
        <v>407</v>
      </c>
      <c r="G84" s="293"/>
      <c r="H84" s="293" t="s">
        <v>415</v>
      </c>
      <c r="I84" s="293" t="s">
        <v>403</v>
      </c>
      <c r="J84" s="293">
        <v>15</v>
      </c>
      <c r="K84" s="281"/>
    </row>
    <row r="85" s="1" customFormat="1" ht="15" customHeight="1">
      <c r="B85" s="292"/>
      <c r="C85" s="293" t="s">
        <v>416</v>
      </c>
      <c r="D85" s="293"/>
      <c r="E85" s="293"/>
      <c r="F85" s="294" t="s">
        <v>407</v>
      </c>
      <c r="G85" s="293"/>
      <c r="H85" s="293" t="s">
        <v>417</v>
      </c>
      <c r="I85" s="293" t="s">
        <v>403</v>
      </c>
      <c r="J85" s="293">
        <v>20</v>
      </c>
      <c r="K85" s="281"/>
    </row>
    <row r="86" s="1" customFormat="1" ht="15" customHeight="1">
      <c r="B86" s="292"/>
      <c r="C86" s="293" t="s">
        <v>418</v>
      </c>
      <c r="D86" s="293"/>
      <c r="E86" s="293"/>
      <c r="F86" s="294" t="s">
        <v>407</v>
      </c>
      <c r="G86" s="293"/>
      <c r="H86" s="293" t="s">
        <v>419</v>
      </c>
      <c r="I86" s="293" t="s">
        <v>403</v>
      </c>
      <c r="J86" s="293">
        <v>20</v>
      </c>
      <c r="K86" s="281"/>
    </row>
    <row r="87" s="1" customFormat="1" ht="15" customHeight="1">
      <c r="B87" s="292"/>
      <c r="C87" s="267" t="s">
        <v>420</v>
      </c>
      <c r="D87" s="267"/>
      <c r="E87" s="267"/>
      <c r="F87" s="290" t="s">
        <v>407</v>
      </c>
      <c r="G87" s="291"/>
      <c r="H87" s="267" t="s">
        <v>421</v>
      </c>
      <c r="I87" s="267" t="s">
        <v>403</v>
      </c>
      <c r="J87" s="267">
        <v>50</v>
      </c>
      <c r="K87" s="281"/>
    </row>
    <row r="88" s="1" customFormat="1" ht="15" customHeight="1">
      <c r="B88" s="292"/>
      <c r="C88" s="267" t="s">
        <v>422</v>
      </c>
      <c r="D88" s="267"/>
      <c r="E88" s="267"/>
      <c r="F88" s="290" t="s">
        <v>407</v>
      </c>
      <c r="G88" s="291"/>
      <c r="H88" s="267" t="s">
        <v>423</v>
      </c>
      <c r="I88" s="267" t="s">
        <v>403</v>
      </c>
      <c r="J88" s="267">
        <v>20</v>
      </c>
      <c r="K88" s="281"/>
    </row>
    <row r="89" s="1" customFormat="1" ht="15" customHeight="1">
      <c r="B89" s="292"/>
      <c r="C89" s="267" t="s">
        <v>424</v>
      </c>
      <c r="D89" s="267"/>
      <c r="E89" s="267"/>
      <c r="F89" s="290" t="s">
        <v>407</v>
      </c>
      <c r="G89" s="291"/>
      <c r="H89" s="267" t="s">
        <v>425</v>
      </c>
      <c r="I89" s="267" t="s">
        <v>403</v>
      </c>
      <c r="J89" s="267">
        <v>20</v>
      </c>
      <c r="K89" s="281"/>
    </row>
    <row r="90" s="1" customFormat="1" ht="15" customHeight="1">
      <c r="B90" s="292"/>
      <c r="C90" s="267" t="s">
        <v>426</v>
      </c>
      <c r="D90" s="267"/>
      <c r="E90" s="267"/>
      <c r="F90" s="290" t="s">
        <v>407</v>
      </c>
      <c r="G90" s="291"/>
      <c r="H90" s="267" t="s">
        <v>427</v>
      </c>
      <c r="I90" s="267" t="s">
        <v>403</v>
      </c>
      <c r="J90" s="267">
        <v>50</v>
      </c>
      <c r="K90" s="281"/>
    </row>
    <row r="91" s="1" customFormat="1" ht="15" customHeight="1">
      <c r="B91" s="292"/>
      <c r="C91" s="267" t="s">
        <v>428</v>
      </c>
      <c r="D91" s="267"/>
      <c r="E91" s="267"/>
      <c r="F91" s="290" t="s">
        <v>407</v>
      </c>
      <c r="G91" s="291"/>
      <c r="H91" s="267" t="s">
        <v>428</v>
      </c>
      <c r="I91" s="267" t="s">
        <v>403</v>
      </c>
      <c r="J91" s="267">
        <v>50</v>
      </c>
      <c r="K91" s="281"/>
    </row>
    <row r="92" s="1" customFormat="1" ht="15" customHeight="1">
      <c r="B92" s="292"/>
      <c r="C92" s="267" t="s">
        <v>429</v>
      </c>
      <c r="D92" s="267"/>
      <c r="E92" s="267"/>
      <c r="F92" s="290" t="s">
        <v>407</v>
      </c>
      <c r="G92" s="291"/>
      <c r="H92" s="267" t="s">
        <v>430</v>
      </c>
      <c r="I92" s="267" t="s">
        <v>403</v>
      </c>
      <c r="J92" s="267">
        <v>255</v>
      </c>
      <c r="K92" s="281"/>
    </row>
    <row r="93" s="1" customFormat="1" ht="15" customHeight="1">
      <c r="B93" s="292"/>
      <c r="C93" s="267" t="s">
        <v>431</v>
      </c>
      <c r="D93" s="267"/>
      <c r="E93" s="267"/>
      <c r="F93" s="290" t="s">
        <v>401</v>
      </c>
      <c r="G93" s="291"/>
      <c r="H93" s="267" t="s">
        <v>432</v>
      </c>
      <c r="I93" s="267" t="s">
        <v>433</v>
      </c>
      <c r="J93" s="267"/>
      <c r="K93" s="281"/>
    </row>
    <row r="94" s="1" customFormat="1" ht="15" customHeight="1">
      <c r="B94" s="292"/>
      <c r="C94" s="267" t="s">
        <v>434</v>
      </c>
      <c r="D94" s="267"/>
      <c r="E94" s="267"/>
      <c r="F94" s="290" t="s">
        <v>401</v>
      </c>
      <c r="G94" s="291"/>
      <c r="H94" s="267" t="s">
        <v>435</v>
      </c>
      <c r="I94" s="267" t="s">
        <v>436</v>
      </c>
      <c r="J94" s="267"/>
      <c r="K94" s="281"/>
    </row>
    <row r="95" s="1" customFormat="1" ht="15" customHeight="1">
      <c r="B95" s="292"/>
      <c r="C95" s="267" t="s">
        <v>437</v>
      </c>
      <c r="D95" s="267"/>
      <c r="E95" s="267"/>
      <c r="F95" s="290" t="s">
        <v>401</v>
      </c>
      <c r="G95" s="291"/>
      <c r="H95" s="267" t="s">
        <v>437</v>
      </c>
      <c r="I95" s="267" t="s">
        <v>436</v>
      </c>
      <c r="J95" s="267"/>
      <c r="K95" s="281"/>
    </row>
    <row r="96" s="1" customFormat="1" ht="15" customHeight="1">
      <c r="B96" s="292"/>
      <c r="C96" s="267" t="s">
        <v>40</v>
      </c>
      <c r="D96" s="267"/>
      <c r="E96" s="267"/>
      <c r="F96" s="290" t="s">
        <v>401</v>
      </c>
      <c r="G96" s="291"/>
      <c r="H96" s="267" t="s">
        <v>438</v>
      </c>
      <c r="I96" s="267" t="s">
        <v>436</v>
      </c>
      <c r="J96" s="267"/>
      <c r="K96" s="281"/>
    </row>
    <row r="97" s="1" customFormat="1" ht="15" customHeight="1">
      <c r="B97" s="292"/>
      <c r="C97" s="267" t="s">
        <v>50</v>
      </c>
      <c r="D97" s="267"/>
      <c r="E97" s="267"/>
      <c r="F97" s="290" t="s">
        <v>401</v>
      </c>
      <c r="G97" s="291"/>
      <c r="H97" s="267" t="s">
        <v>439</v>
      </c>
      <c r="I97" s="267" t="s">
        <v>436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440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395</v>
      </c>
      <c r="D103" s="282"/>
      <c r="E103" s="282"/>
      <c r="F103" s="282" t="s">
        <v>396</v>
      </c>
      <c r="G103" s="283"/>
      <c r="H103" s="282" t="s">
        <v>56</v>
      </c>
      <c r="I103" s="282" t="s">
        <v>59</v>
      </c>
      <c r="J103" s="282" t="s">
        <v>397</v>
      </c>
      <c r="K103" s="281"/>
    </row>
    <row r="104" s="1" customFormat="1" ht="17.25" customHeight="1">
      <c r="B104" s="279"/>
      <c r="C104" s="284" t="s">
        <v>398</v>
      </c>
      <c r="D104" s="284"/>
      <c r="E104" s="284"/>
      <c r="F104" s="285" t="s">
        <v>399</v>
      </c>
      <c r="G104" s="286"/>
      <c r="H104" s="284"/>
      <c r="I104" s="284"/>
      <c r="J104" s="284" t="s">
        <v>400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55</v>
      </c>
      <c r="D106" s="289"/>
      <c r="E106" s="289"/>
      <c r="F106" s="290" t="s">
        <v>401</v>
      </c>
      <c r="G106" s="267"/>
      <c r="H106" s="267" t="s">
        <v>441</v>
      </c>
      <c r="I106" s="267" t="s">
        <v>403</v>
      </c>
      <c r="J106" s="267">
        <v>20</v>
      </c>
      <c r="K106" s="281"/>
    </row>
    <row r="107" s="1" customFormat="1" ht="15" customHeight="1">
      <c r="B107" s="279"/>
      <c r="C107" s="267" t="s">
        <v>404</v>
      </c>
      <c r="D107" s="267"/>
      <c r="E107" s="267"/>
      <c r="F107" s="290" t="s">
        <v>401</v>
      </c>
      <c r="G107" s="267"/>
      <c r="H107" s="267" t="s">
        <v>441</v>
      </c>
      <c r="I107" s="267" t="s">
        <v>403</v>
      </c>
      <c r="J107" s="267">
        <v>120</v>
      </c>
      <c r="K107" s="281"/>
    </row>
    <row r="108" s="1" customFormat="1" ht="15" customHeight="1">
      <c r="B108" s="292"/>
      <c r="C108" s="267" t="s">
        <v>406</v>
      </c>
      <c r="D108" s="267"/>
      <c r="E108" s="267"/>
      <c r="F108" s="290" t="s">
        <v>407</v>
      </c>
      <c r="G108" s="267"/>
      <c r="H108" s="267" t="s">
        <v>441</v>
      </c>
      <c r="I108" s="267" t="s">
        <v>403</v>
      </c>
      <c r="J108" s="267">
        <v>50</v>
      </c>
      <c r="K108" s="281"/>
    </row>
    <row r="109" s="1" customFormat="1" ht="15" customHeight="1">
      <c r="B109" s="292"/>
      <c r="C109" s="267" t="s">
        <v>409</v>
      </c>
      <c r="D109" s="267"/>
      <c r="E109" s="267"/>
      <c r="F109" s="290" t="s">
        <v>401</v>
      </c>
      <c r="G109" s="267"/>
      <c r="H109" s="267" t="s">
        <v>441</v>
      </c>
      <c r="I109" s="267" t="s">
        <v>411</v>
      </c>
      <c r="J109" s="267"/>
      <c r="K109" s="281"/>
    </row>
    <row r="110" s="1" customFormat="1" ht="15" customHeight="1">
      <c r="B110" s="292"/>
      <c r="C110" s="267" t="s">
        <v>420</v>
      </c>
      <c r="D110" s="267"/>
      <c r="E110" s="267"/>
      <c r="F110" s="290" t="s">
        <v>407</v>
      </c>
      <c r="G110" s="267"/>
      <c r="H110" s="267" t="s">
        <v>441</v>
      </c>
      <c r="I110" s="267" t="s">
        <v>403</v>
      </c>
      <c r="J110" s="267">
        <v>50</v>
      </c>
      <c r="K110" s="281"/>
    </row>
    <row r="111" s="1" customFormat="1" ht="15" customHeight="1">
      <c r="B111" s="292"/>
      <c r="C111" s="267" t="s">
        <v>428</v>
      </c>
      <c r="D111" s="267"/>
      <c r="E111" s="267"/>
      <c r="F111" s="290" t="s">
        <v>407</v>
      </c>
      <c r="G111" s="267"/>
      <c r="H111" s="267" t="s">
        <v>441</v>
      </c>
      <c r="I111" s="267" t="s">
        <v>403</v>
      </c>
      <c r="J111" s="267">
        <v>50</v>
      </c>
      <c r="K111" s="281"/>
    </row>
    <row r="112" s="1" customFormat="1" ht="15" customHeight="1">
      <c r="B112" s="292"/>
      <c r="C112" s="267" t="s">
        <v>426</v>
      </c>
      <c r="D112" s="267"/>
      <c r="E112" s="267"/>
      <c r="F112" s="290" t="s">
        <v>407</v>
      </c>
      <c r="G112" s="267"/>
      <c r="H112" s="267" t="s">
        <v>441</v>
      </c>
      <c r="I112" s="267" t="s">
        <v>403</v>
      </c>
      <c r="J112" s="267">
        <v>50</v>
      </c>
      <c r="K112" s="281"/>
    </row>
    <row r="113" s="1" customFormat="1" ht="15" customHeight="1">
      <c r="B113" s="292"/>
      <c r="C113" s="267" t="s">
        <v>55</v>
      </c>
      <c r="D113" s="267"/>
      <c r="E113" s="267"/>
      <c r="F113" s="290" t="s">
        <v>401</v>
      </c>
      <c r="G113" s="267"/>
      <c r="H113" s="267" t="s">
        <v>442</v>
      </c>
      <c r="I113" s="267" t="s">
        <v>403</v>
      </c>
      <c r="J113" s="267">
        <v>20</v>
      </c>
      <c r="K113" s="281"/>
    </row>
    <row r="114" s="1" customFormat="1" ht="15" customHeight="1">
      <c r="B114" s="292"/>
      <c r="C114" s="267" t="s">
        <v>443</v>
      </c>
      <c r="D114" s="267"/>
      <c r="E114" s="267"/>
      <c r="F114" s="290" t="s">
        <v>401</v>
      </c>
      <c r="G114" s="267"/>
      <c r="H114" s="267" t="s">
        <v>444</v>
      </c>
      <c r="I114" s="267" t="s">
        <v>403</v>
      </c>
      <c r="J114" s="267">
        <v>120</v>
      </c>
      <c r="K114" s="281"/>
    </row>
    <row r="115" s="1" customFormat="1" ht="15" customHeight="1">
      <c r="B115" s="292"/>
      <c r="C115" s="267" t="s">
        <v>40</v>
      </c>
      <c r="D115" s="267"/>
      <c r="E115" s="267"/>
      <c r="F115" s="290" t="s">
        <v>401</v>
      </c>
      <c r="G115" s="267"/>
      <c r="H115" s="267" t="s">
        <v>445</v>
      </c>
      <c r="I115" s="267" t="s">
        <v>436</v>
      </c>
      <c r="J115" s="267"/>
      <c r="K115" s="281"/>
    </row>
    <row r="116" s="1" customFormat="1" ht="15" customHeight="1">
      <c r="B116" s="292"/>
      <c r="C116" s="267" t="s">
        <v>50</v>
      </c>
      <c r="D116" s="267"/>
      <c r="E116" s="267"/>
      <c r="F116" s="290" t="s">
        <v>401</v>
      </c>
      <c r="G116" s="267"/>
      <c r="H116" s="267" t="s">
        <v>446</v>
      </c>
      <c r="I116" s="267" t="s">
        <v>436</v>
      </c>
      <c r="J116" s="267"/>
      <c r="K116" s="281"/>
    </row>
    <row r="117" s="1" customFormat="1" ht="15" customHeight="1">
      <c r="B117" s="292"/>
      <c r="C117" s="267" t="s">
        <v>59</v>
      </c>
      <c r="D117" s="267"/>
      <c r="E117" s="267"/>
      <c r="F117" s="290" t="s">
        <v>401</v>
      </c>
      <c r="G117" s="267"/>
      <c r="H117" s="267" t="s">
        <v>447</v>
      </c>
      <c r="I117" s="267" t="s">
        <v>448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449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395</v>
      </c>
      <c r="D123" s="282"/>
      <c r="E123" s="282"/>
      <c r="F123" s="282" t="s">
        <v>396</v>
      </c>
      <c r="G123" s="283"/>
      <c r="H123" s="282" t="s">
        <v>56</v>
      </c>
      <c r="I123" s="282" t="s">
        <v>59</v>
      </c>
      <c r="J123" s="282" t="s">
        <v>397</v>
      </c>
      <c r="K123" s="311"/>
    </row>
    <row r="124" s="1" customFormat="1" ht="17.25" customHeight="1">
      <c r="B124" s="310"/>
      <c r="C124" s="284" t="s">
        <v>398</v>
      </c>
      <c r="D124" s="284"/>
      <c r="E124" s="284"/>
      <c r="F124" s="285" t="s">
        <v>399</v>
      </c>
      <c r="G124" s="286"/>
      <c r="H124" s="284"/>
      <c r="I124" s="284"/>
      <c r="J124" s="284" t="s">
        <v>400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404</v>
      </c>
      <c r="D126" s="289"/>
      <c r="E126" s="289"/>
      <c r="F126" s="290" t="s">
        <v>401</v>
      </c>
      <c r="G126" s="267"/>
      <c r="H126" s="267" t="s">
        <v>441</v>
      </c>
      <c r="I126" s="267" t="s">
        <v>403</v>
      </c>
      <c r="J126" s="267">
        <v>120</v>
      </c>
      <c r="K126" s="315"/>
    </row>
    <row r="127" s="1" customFormat="1" ht="15" customHeight="1">
      <c r="B127" s="312"/>
      <c r="C127" s="267" t="s">
        <v>450</v>
      </c>
      <c r="D127" s="267"/>
      <c r="E127" s="267"/>
      <c r="F127" s="290" t="s">
        <v>401</v>
      </c>
      <c r="G127" s="267"/>
      <c r="H127" s="267" t="s">
        <v>451</v>
      </c>
      <c r="I127" s="267" t="s">
        <v>403</v>
      </c>
      <c r="J127" s="267" t="s">
        <v>452</v>
      </c>
      <c r="K127" s="315"/>
    </row>
    <row r="128" s="1" customFormat="1" ht="15" customHeight="1">
      <c r="B128" s="312"/>
      <c r="C128" s="267" t="s">
        <v>349</v>
      </c>
      <c r="D128" s="267"/>
      <c r="E128" s="267"/>
      <c r="F128" s="290" t="s">
        <v>401</v>
      </c>
      <c r="G128" s="267"/>
      <c r="H128" s="267" t="s">
        <v>453</v>
      </c>
      <c r="I128" s="267" t="s">
        <v>403</v>
      </c>
      <c r="J128" s="267" t="s">
        <v>452</v>
      </c>
      <c r="K128" s="315"/>
    </row>
    <row r="129" s="1" customFormat="1" ht="15" customHeight="1">
      <c r="B129" s="312"/>
      <c r="C129" s="267" t="s">
        <v>412</v>
      </c>
      <c r="D129" s="267"/>
      <c r="E129" s="267"/>
      <c r="F129" s="290" t="s">
        <v>407</v>
      </c>
      <c r="G129" s="267"/>
      <c r="H129" s="267" t="s">
        <v>413</v>
      </c>
      <c r="I129" s="267" t="s">
        <v>403</v>
      </c>
      <c r="J129" s="267">
        <v>15</v>
      </c>
      <c r="K129" s="315"/>
    </row>
    <row r="130" s="1" customFormat="1" ht="15" customHeight="1">
      <c r="B130" s="312"/>
      <c r="C130" s="293" t="s">
        <v>414</v>
      </c>
      <c r="D130" s="293"/>
      <c r="E130" s="293"/>
      <c r="F130" s="294" t="s">
        <v>407</v>
      </c>
      <c r="G130" s="293"/>
      <c r="H130" s="293" t="s">
        <v>415</v>
      </c>
      <c r="I130" s="293" t="s">
        <v>403</v>
      </c>
      <c r="J130" s="293">
        <v>15</v>
      </c>
      <c r="K130" s="315"/>
    </row>
    <row r="131" s="1" customFormat="1" ht="15" customHeight="1">
      <c r="B131" s="312"/>
      <c r="C131" s="293" t="s">
        <v>416</v>
      </c>
      <c r="D131" s="293"/>
      <c r="E131" s="293"/>
      <c r="F131" s="294" t="s">
        <v>407</v>
      </c>
      <c r="G131" s="293"/>
      <c r="H131" s="293" t="s">
        <v>417</v>
      </c>
      <c r="I131" s="293" t="s">
        <v>403</v>
      </c>
      <c r="J131" s="293">
        <v>20</v>
      </c>
      <c r="K131" s="315"/>
    </row>
    <row r="132" s="1" customFormat="1" ht="15" customHeight="1">
      <c r="B132" s="312"/>
      <c r="C132" s="293" t="s">
        <v>418</v>
      </c>
      <c r="D132" s="293"/>
      <c r="E132" s="293"/>
      <c r="F132" s="294" t="s">
        <v>407</v>
      </c>
      <c r="G132" s="293"/>
      <c r="H132" s="293" t="s">
        <v>419</v>
      </c>
      <c r="I132" s="293" t="s">
        <v>403</v>
      </c>
      <c r="J132" s="293">
        <v>20</v>
      </c>
      <c r="K132" s="315"/>
    </row>
    <row r="133" s="1" customFormat="1" ht="15" customHeight="1">
      <c r="B133" s="312"/>
      <c r="C133" s="267" t="s">
        <v>406</v>
      </c>
      <c r="D133" s="267"/>
      <c r="E133" s="267"/>
      <c r="F133" s="290" t="s">
        <v>407</v>
      </c>
      <c r="G133" s="267"/>
      <c r="H133" s="267" t="s">
        <v>441</v>
      </c>
      <c r="I133" s="267" t="s">
        <v>403</v>
      </c>
      <c r="J133" s="267">
        <v>50</v>
      </c>
      <c r="K133" s="315"/>
    </row>
    <row r="134" s="1" customFormat="1" ht="15" customHeight="1">
      <c r="B134" s="312"/>
      <c r="C134" s="267" t="s">
        <v>420</v>
      </c>
      <c r="D134" s="267"/>
      <c r="E134" s="267"/>
      <c r="F134" s="290" t="s">
        <v>407</v>
      </c>
      <c r="G134" s="267"/>
      <c r="H134" s="267" t="s">
        <v>441</v>
      </c>
      <c r="I134" s="267" t="s">
        <v>403</v>
      </c>
      <c r="J134" s="267">
        <v>50</v>
      </c>
      <c r="K134" s="315"/>
    </row>
    <row r="135" s="1" customFormat="1" ht="15" customHeight="1">
      <c r="B135" s="312"/>
      <c r="C135" s="267" t="s">
        <v>426</v>
      </c>
      <c r="D135" s="267"/>
      <c r="E135" s="267"/>
      <c r="F135" s="290" t="s">
        <v>407</v>
      </c>
      <c r="G135" s="267"/>
      <c r="H135" s="267" t="s">
        <v>441</v>
      </c>
      <c r="I135" s="267" t="s">
        <v>403</v>
      </c>
      <c r="J135" s="267">
        <v>50</v>
      </c>
      <c r="K135" s="315"/>
    </row>
    <row r="136" s="1" customFormat="1" ht="15" customHeight="1">
      <c r="B136" s="312"/>
      <c r="C136" s="267" t="s">
        <v>428</v>
      </c>
      <c r="D136" s="267"/>
      <c r="E136" s="267"/>
      <c r="F136" s="290" t="s">
        <v>407</v>
      </c>
      <c r="G136" s="267"/>
      <c r="H136" s="267" t="s">
        <v>441</v>
      </c>
      <c r="I136" s="267" t="s">
        <v>403</v>
      </c>
      <c r="J136" s="267">
        <v>50</v>
      </c>
      <c r="K136" s="315"/>
    </row>
    <row r="137" s="1" customFormat="1" ht="15" customHeight="1">
      <c r="B137" s="312"/>
      <c r="C137" s="267" t="s">
        <v>429</v>
      </c>
      <c r="D137" s="267"/>
      <c r="E137" s="267"/>
      <c r="F137" s="290" t="s">
        <v>407</v>
      </c>
      <c r="G137" s="267"/>
      <c r="H137" s="267" t="s">
        <v>454</v>
      </c>
      <c r="I137" s="267" t="s">
        <v>403</v>
      </c>
      <c r="J137" s="267">
        <v>255</v>
      </c>
      <c r="K137" s="315"/>
    </row>
    <row r="138" s="1" customFormat="1" ht="15" customHeight="1">
      <c r="B138" s="312"/>
      <c r="C138" s="267" t="s">
        <v>431</v>
      </c>
      <c r="D138" s="267"/>
      <c r="E138" s="267"/>
      <c r="F138" s="290" t="s">
        <v>401</v>
      </c>
      <c r="G138" s="267"/>
      <c r="H138" s="267" t="s">
        <v>455</v>
      </c>
      <c r="I138" s="267" t="s">
        <v>433</v>
      </c>
      <c r="J138" s="267"/>
      <c r="K138" s="315"/>
    </row>
    <row r="139" s="1" customFormat="1" ht="15" customHeight="1">
      <c r="B139" s="312"/>
      <c r="C139" s="267" t="s">
        <v>434</v>
      </c>
      <c r="D139" s="267"/>
      <c r="E139" s="267"/>
      <c r="F139" s="290" t="s">
        <v>401</v>
      </c>
      <c r="G139" s="267"/>
      <c r="H139" s="267" t="s">
        <v>456</v>
      </c>
      <c r="I139" s="267" t="s">
        <v>436</v>
      </c>
      <c r="J139" s="267"/>
      <c r="K139" s="315"/>
    </row>
    <row r="140" s="1" customFormat="1" ht="15" customHeight="1">
      <c r="B140" s="312"/>
      <c r="C140" s="267" t="s">
        <v>437</v>
      </c>
      <c r="D140" s="267"/>
      <c r="E140" s="267"/>
      <c r="F140" s="290" t="s">
        <v>401</v>
      </c>
      <c r="G140" s="267"/>
      <c r="H140" s="267" t="s">
        <v>437</v>
      </c>
      <c r="I140" s="267" t="s">
        <v>436</v>
      </c>
      <c r="J140" s="267"/>
      <c r="K140" s="315"/>
    </row>
    <row r="141" s="1" customFormat="1" ht="15" customHeight="1">
      <c r="B141" s="312"/>
      <c r="C141" s="267" t="s">
        <v>40</v>
      </c>
      <c r="D141" s="267"/>
      <c r="E141" s="267"/>
      <c r="F141" s="290" t="s">
        <v>401</v>
      </c>
      <c r="G141" s="267"/>
      <c r="H141" s="267" t="s">
        <v>457</v>
      </c>
      <c r="I141" s="267" t="s">
        <v>436</v>
      </c>
      <c r="J141" s="267"/>
      <c r="K141" s="315"/>
    </row>
    <row r="142" s="1" customFormat="1" ht="15" customHeight="1">
      <c r="B142" s="312"/>
      <c r="C142" s="267" t="s">
        <v>458</v>
      </c>
      <c r="D142" s="267"/>
      <c r="E142" s="267"/>
      <c r="F142" s="290" t="s">
        <v>401</v>
      </c>
      <c r="G142" s="267"/>
      <c r="H142" s="267" t="s">
        <v>459</v>
      </c>
      <c r="I142" s="267" t="s">
        <v>436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460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395</v>
      </c>
      <c r="D148" s="282"/>
      <c r="E148" s="282"/>
      <c r="F148" s="282" t="s">
        <v>396</v>
      </c>
      <c r="G148" s="283"/>
      <c r="H148" s="282" t="s">
        <v>56</v>
      </c>
      <c r="I148" s="282" t="s">
        <v>59</v>
      </c>
      <c r="J148" s="282" t="s">
        <v>397</v>
      </c>
      <c r="K148" s="281"/>
    </row>
    <row r="149" s="1" customFormat="1" ht="17.25" customHeight="1">
      <c r="B149" s="279"/>
      <c r="C149" s="284" t="s">
        <v>398</v>
      </c>
      <c r="D149" s="284"/>
      <c r="E149" s="284"/>
      <c r="F149" s="285" t="s">
        <v>399</v>
      </c>
      <c r="G149" s="286"/>
      <c r="H149" s="284"/>
      <c r="I149" s="284"/>
      <c r="J149" s="284" t="s">
        <v>400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404</v>
      </c>
      <c r="D151" s="267"/>
      <c r="E151" s="267"/>
      <c r="F151" s="320" t="s">
        <v>401</v>
      </c>
      <c r="G151" s="267"/>
      <c r="H151" s="319" t="s">
        <v>441</v>
      </c>
      <c r="I151" s="319" t="s">
        <v>403</v>
      </c>
      <c r="J151" s="319">
        <v>120</v>
      </c>
      <c r="K151" s="315"/>
    </row>
    <row r="152" s="1" customFormat="1" ht="15" customHeight="1">
      <c r="B152" s="292"/>
      <c r="C152" s="319" t="s">
        <v>450</v>
      </c>
      <c r="D152" s="267"/>
      <c r="E152" s="267"/>
      <c r="F152" s="320" t="s">
        <v>401</v>
      </c>
      <c r="G152" s="267"/>
      <c r="H152" s="319" t="s">
        <v>461</v>
      </c>
      <c r="I152" s="319" t="s">
        <v>403</v>
      </c>
      <c r="J152" s="319" t="s">
        <v>452</v>
      </c>
      <c r="K152" s="315"/>
    </row>
    <row r="153" s="1" customFormat="1" ht="15" customHeight="1">
      <c r="B153" s="292"/>
      <c r="C153" s="319" t="s">
        <v>349</v>
      </c>
      <c r="D153" s="267"/>
      <c r="E153" s="267"/>
      <c r="F153" s="320" t="s">
        <v>401</v>
      </c>
      <c r="G153" s="267"/>
      <c r="H153" s="319" t="s">
        <v>462</v>
      </c>
      <c r="I153" s="319" t="s">
        <v>403</v>
      </c>
      <c r="J153" s="319" t="s">
        <v>452</v>
      </c>
      <c r="K153" s="315"/>
    </row>
    <row r="154" s="1" customFormat="1" ht="15" customHeight="1">
      <c r="B154" s="292"/>
      <c r="C154" s="319" t="s">
        <v>406</v>
      </c>
      <c r="D154" s="267"/>
      <c r="E154" s="267"/>
      <c r="F154" s="320" t="s">
        <v>407</v>
      </c>
      <c r="G154" s="267"/>
      <c r="H154" s="319" t="s">
        <v>441</v>
      </c>
      <c r="I154" s="319" t="s">
        <v>403</v>
      </c>
      <c r="J154" s="319">
        <v>50</v>
      </c>
      <c r="K154" s="315"/>
    </row>
    <row r="155" s="1" customFormat="1" ht="15" customHeight="1">
      <c r="B155" s="292"/>
      <c r="C155" s="319" t="s">
        <v>409</v>
      </c>
      <c r="D155" s="267"/>
      <c r="E155" s="267"/>
      <c r="F155" s="320" t="s">
        <v>401</v>
      </c>
      <c r="G155" s="267"/>
      <c r="H155" s="319" t="s">
        <v>441</v>
      </c>
      <c r="I155" s="319" t="s">
        <v>411</v>
      </c>
      <c r="J155" s="319"/>
      <c r="K155" s="315"/>
    </row>
    <row r="156" s="1" customFormat="1" ht="15" customHeight="1">
      <c r="B156" s="292"/>
      <c r="C156" s="319" t="s">
        <v>420</v>
      </c>
      <c r="D156" s="267"/>
      <c r="E156" s="267"/>
      <c r="F156" s="320" t="s">
        <v>407</v>
      </c>
      <c r="G156" s="267"/>
      <c r="H156" s="319" t="s">
        <v>441</v>
      </c>
      <c r="I156" s="319" t="s">
        <v>403</v>
      </c>
      <c r="J156" s="319">
        <v>50</v>
      </c>
      <c r="K156" s="315"/>
    </row>
    <row r="157" s="1" customFormat="1" ht="15" customHeight="1">
      <c r="B157" s="292"/>
      <c r="C157" s="319" t="s">
        <v>428</v>
      </c>
      <c r="D157" s="267"/>
      <c r="E157" s="267"/>
      <c r="F157" s="320" t="s">
        <v>407</v>
      </c>
      <c r="G157" s="267"/>
      <c r="H157" s="319" t="s">
        <v>441</v>
      </c>
      <c r="I157" s="319" t="s">
        <v>403</v>
      </c>
      <c r="J157" s="319">
        <v>50</v>
      </c>
      <c r="K157" s="315"/>
    </row>
    <row r="158" s="1" customFormat="1" ht="15" customHeight="1">
      <c r="B158" s="292"/>
      <c r="C158" s="319" t="s">
        <v>426</v>
      </c>
      <c r="D158" s="267"/>
      <c r="E158" s="267"/>
      <c r="F158" s="320" t="s">
        <v>407</v>
      </c>
      <c r="G158" s="267"/>
      <c r="H158" s="319" t="s">
        <v>441</v>
      </c>
      <c r="I158" s="319" t="s">
        <v>403</v>
      </c>
      <c r="J158" s="319">
        <v>50</v>
      </c>
      <c r="K158" s="315"/>
    </row>
    <row r="159" s="1" customFormat="1" ht="15" customHeight="1">
      <c r="B159" s="292"/>
      <c r="C159" s="319" t="s">
        <v>84</v>
      </c>
      <c r="D159" s="267"/>
      <c r="E159" s="267"/>
      <c r="F159" s="320" t="s">
        <v>401</v>
      </c>
      <c r="G159" s="267"/>
      <c r="H159" s="319" t="s">
        <v>463</v>
      </c>
      <c r="I159" s="319" t="s">
        <v>403</v>
      </c>
      <c r="J159" s="319" t="s">
        <v>464</v>
      </c>
      <c r="K159" s="315"/>
    </row>
    <row r="160" s="1" customFormat="1" ht="15" customHeight="1">
      <c r="B160" s="292"/>
      <c r="C160" s="319" t="s">
        <v>465</v>
      </c>
      <c r="D160" s="267"/>
      <c r="E160" s="267"/>
      <c r="F160" s="320" t="s">
        <v>401</v>
      </c>
      <c r="G160" s="267"/>
      <c r="H160" s="319" t="s">
        <v>466</v>
      </c>
      <c r="I160" s="319" t="s">
        <v>436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467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395</v>
      </c>
      <c r="D166" s="282"/>
      <c r="E166" s="282"/>
      <c r="F166" s="282" t="s">
        <v>396</v>
      </c>
      <c r="G166" s="324"/>
      <c r="H166" s="325" t="s">
        <v>56</v>
      </c>
      <c r="I166" s="325" t="s">
        <v>59</v>
      </c>
      <c r="J166" s="282" t="s">
        <v>397</v>
      </c>
      <c r="K166" s="259"/>
    </row>
    <row r="167" s="1" customFormat="1" ht="17.25" customHeight="1">
      <c r="B167" s="260"/>
      <c r="C167" s="284" t="s">
        <v>398</v>
      </c>
      <c r="D167" s="284"/>
      <c r="E167" s="284"/>
      <c r="F167" s="285" t="s">
        <v>399</v>
      </c>
      <c r="G167" s="326"/>
      <c r="H167" s="327"/>
      <c r="I167" s="327"/>
      <c r="J167" s="284" t="s">
        <v>400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404</v>
      </c>
      <c r="D169" s="267"/>
      <c r="E169" s="267"/>
      <c r="F169" s="290" t="s">
        <v>401</v>
      </c>
      <c r="G169" s="267"/>
      <c r="H169" s="267" t="s">
        <v>441</v>
      </c>
      <c r="I169" s="267" t="s">
        <v>403</v>
      </c>
      <c r="J169" s="267">
        <v>120</v>
      </c>
      <c r="K169" s="315"/>
    </row>
    <row r="170" s="1" customFormat="1" ht="15" customHeight="1">
      <c r="B170" s="292"/>
      <c r="C170" s="267" t="s">
        <v>450</v>
      </c>
      <c r="D170" s="267"/>
      <c r="E170" s="267"/>
      <c r="F170" s="290" t="s">
        <v>401</v>
      </c>
      <c r="G170" s="267"/>
      <c r="H170" s="267" t="s">
        <v>451</v>
      </c>
      <c r="I170" s="267" t="s">
        <v>403</v>
      </c>
      <c r="J170" s="267" t="s">
        <v>452</v>
      </c>
      <c r="K170" s="315"/>
    </row>
    <row r="171" s="1" customFormat="1" ht="15" customHeight="1">
      <c r="B171" s="292"/>
      <c r="C171" s="267" t="s">
        <v>349</v>
      </c>
      <c r="D171" s="267"/>
      <c r="E171" s="267"/>
      <c r="F171" s="290" t="s">
        <v>401</v>
      </c>
      <c r="G171" s="267"/>
      <c r="H171" s="267" t="s">
        <v>468</v>
      </c>
      <c r="I171" s="267" t="s">
        <v>403</v>
      </c>
      <c r="J171" s="267" t="s">
        <v>452</v>
      </c>
      <c r="K171" s="315"/>
    </row>
    <row r="172" s="1" customFormat="1" ht="15" customHeight="1">
      <c r="B172" s="292"/>
      <c r="C172" s="267" t="s">
        <v>406</v>
      </c>
      <c r="D172" s="267"/>
      <c r="E172" s="267"/>
      <c r="F172" s="290" t="s">
        <v>407</v>
      </c>
      <c r="G172" s="267"/>
      <c r="H172" s="267" t="s">
        <v>468</v>
      </c>
      <c r="I172" s="267" t="s">
        <v>403</v>
      </c>
      <c r="J172" s="267">
        <v>50</v>
      </c>
      <c r="K172" s="315"/>
    </row>
    <row r="173" s="1" customFormat="1" ht="15" customHeight="1">
      <c r="B173" s="292"/>
      <c r="C173" s="267" t="s">
        <v>409</v>
      </c>
      <c r="D173" s="267"/>
      <c r="E173" s="267"/>
      <c r="F173" s="290" t="s">
        <v>401</v>
      </c>
      <c r="G173" s="267"/>
      <c r="H173" s="267" t="s">
        <v>468</v>
      </c>
      <c r="I173" s="267" t="s">
        <v>411</v>
      </c>
      <c r="J173" s="267"/>
      <c r="K173" s="315"/>
    </row>
    <row r="174" s="1" customFormat="1" ht="15" customHeight="1">
      <c r="B174" s="292"/>
      <c r="C174" s="267" t="s">
        <v>420</v>
      </c>
      <c r="D174" s="267"/>
      <c r="E174" s="267"/>
      <c r="F174" s="290" t="s">
        <v>407</v>
      </c>
      <c r="G174" s="267"/>
      <c r="H174" s="267" t="s">
        <v>468</v>
      </c>
      <c r="I174" s="267" t="s">
        <v>403</v>
      </c>
      <c r="J174" s="267">
        <v>50</v>
      </c>
      <c r="K174" s="315"/>
    </row>
    <row r="175" s="1" customFormat="1" ht="15" customHeight="1">
      <c r="B175" s="292"/>
      <c r="C175" s="267" t="s">
        <v>428</v>
      </c>
      <c r="D175" s="267"/>
      <c r="E175" s="267"/>
      <c r="F175" s="290" t="s">
        <v>407</v>
      </c>
      <c r="G175" s="267"/>
      <c r="H175" s="267" t="s">
        <v>468</v>
      </c>
      <c r="I175" s="267" t="s">
        <v>403</v>
      </c>
      <c r="J175" s="267">
        <v>50</v>
      </c>
      <c r="K175" s="315"/>
    </row>
    <row r="176" s="1" customFormat="1" ht="15" customHeight="1">
      <c r="B176" s="292"/>
      <c r="C176" s="267" t="s">
        <v>426</v>
      </c>
      <c r="D176" s="267"/>
      <c r="E176" s="267"/>
      <c r="F176" s="290" t="s">
        <v>407</v>
      </c>
      <c r="G176" s="267"/>
      <c r="H176" s="267" t="s">
        <v>468</v>
      </c>
      <c r="I176" s="267" t="s">
        <v>403</v>
      </c>
      <c r="J176" s="267">
        <v>50</v>
      </c>
      <c r="K176" s="315"/>
    </row>
    <row r="177" s="1" customFormat="1" ht="15" customHeight="1">
      <c r="B177" s="292"/>
      <c r="C177" s="267" t="s">
        <v>96</v>
      </c>
      <c r="D177" s="267"/>
      <c r="E177" s="267"/>
      <c r="F177" s="290" t="s">
        <v>401</v>
      </c>
      <c r="G177" s="267"/>
      <c r="H177" s="267" t="s">
        <v>469</v>
      </c>
      <c r="I177" s="267" t="s">
        <v>470</v>
      </c>
      <c r="J177" s="267"/>
      <c r="K177" s="315"/>
    </row>
    <row r="178" s="1" customFormat="1" ht="15" customHeight="1">
      <c r="B178" s="292"/>
      <c r="C178" s="267" t="s">
        <v>59</v>
      </c>
      <c r="D178" s="267"/>
      <c r="E178" s="267"/>
      <c r="F178" s="290" t="s">
        <v>401</v>
      </c>
      <c r="G178" s="267"/>
      <c r="H178" s="267" t="s">
        <v>471</v>
      </c>
      <c r="I178" s="267" t="s">
        <v>472</v>
      </c>
      <c r="J178" s="267">
        <v>1</v>
      </c>
      <c r="K178" s="315"/>
    </row>
    <row r="179" s="1" customFormat="1" ht="15" customHeight="1">
      <c r="B179" s="292"/>
      <c r="C179" s="267" t="s">
        <v>55</v>
      </c>
      <c r="D179" s="267"/>
      <c r="E179" s="267"/>
      <c r="F179" s="290" t="s">
        <v>401</v>
      </c>
      <c r="G179" s="267"/>
      <c r="H179" s="267" t="s">
        <v>473</v>
      </c>
      <c r="I179" s="267" t="s">
        <v>403</v>
      </c>
      <c r="J179" s="267">
        <v>20</v>
      </c>
      <c r="K179" s="315"/>
    </row>
    <row r="180" s="1" customFormat="1" ht="15" customHeight="1">
      <c r="B180" s="292"/>
      <c r="C180" s="267" t="s">
        <v>56</v>
      </c>
      <c r="D180" s="267"/>
      <c r="E180" s="267"/>
      <c r="F180" s="290" t="s">
        <v>401</v>
      </c>
      <c r="G180" s="267"/>
      <c r="H180" s="267" t="s">
        <v>474</v>
      </c>
      <c r="I180" s="267" t="s">
        <v>403</v>
      </c>
      <c r="J180" s="267">
        <v>255</v>
      </c>
      <c r="K180" s="315"/>
    </row>
    <row r="181" s="1" customFormat="1" ht="15" customHeight="1">
      <c r="B181" s="292"/>
      <c r="C181" s="267" t="s">
        <v>97</v>
      </c>
      <c r="D181" s="267"/>
      <c r="E181" s="267"/>
      <c r="F181" s="290" t="s">
        <v>401</v>
      </c>
      <c r="G181" s="267"/>
      <c r="H181" s="267" t="s">
        <v>365</v>
      </c>
      <c r="I181" s="267" t="s">
        <v>403</v>
      </c>
      <c r="J181" s="267">
        <v>10</v>
      </c>
      <c r="K181" s="315"/>
    </row>
    <row r="182" s="1" customFormat="1" ht="15" customHeight="1">
      <c r="B182" s="292"/>
      <c r="C182" s="267" t="s">
        <v>98</v>
      </c>
      <c r="D182" s="267"/>
      <c r="E182" s="267"/>
      <c r="F182" s="290" t="s">
        <v>401</v>
      </c>
      <c r="G182" s="267"/>
      <c r="H182" s="267" t="s">
        <v>475</v>
      </c>
      <c r="I182" s="267" t="s">
        <v>436</v>
      </c>
      <c r="J182" s="267"/>
      <c r="K182" s="315"/>
    </row>
    <row r="183" s="1" customFormat="1" ht="15" customHeight="1">
      <c r="B183" s="292"/>
      <c r="C183" s="267" t="s">
        <v>476</v>
      </c>
      <c r="D183" s="267"/>
      <c r="E183" s="267"/>
      <c r="F183" s="290" t="s">
        <v>401</v>
      </c>
      <c r="G183" s="267"/>
      <c r="H183" s="267" t="s">
        <v>477</v>
      </c>
      <c r="I183" s="267" t="s">
        <v>436</v>
      </c>
      <c r="J183" s="267"/>
      <c r="K183" s="315"/>
    </row>
    <row r="184" s="1" customFormat="1" ht="15" customHeight="1">
      <c r="B184" s="292"/>
      <c r="C184" s="267" t="s">
        <v>465</v>
      </c>
      <c r="D184" s="267"/>
      <c r="E184" s="267"/>
      <c r="F184" s="290" t="s">
        <v>401</v>
      </c>
      <c r="G184" s="267"/>
      <c r="H184" s="267" t="s">
        <v>478</v>
      </c>
      <c r="I184" s="267" t="s">
        <v>436</v>
      </c>
      <c r="J184" s="267"/>
      <c r="K184" s="315"/>
    </row>
    <row r="185" s="1" customFormat="1" ht="15" customHeight="1">
      <c r="B185" s="292"/>
      <c r="C185" s="267" t="s">
        <v>100</v>
      </c>
      <c r="D185" s="267"/>
      <c r="E185" s="267"/>
      <c r="F185" s="290" t="s">
        <v>407</v>
      </c>
      <c r="G185" s="267"/>
      <c r="H185" s="267" t="s">
        <v>479</v>
      </c>
      <c r="I185" s="267" t="s">
        <v>403</v>
      </c>
      <c r="J185" s="267">
        <v>50</v>
      </c>
      <c r="K185" s="315"/>
    </row>
    <row r="186" s="1" customFormat="1" ht="15" customHeight="1">
      <c r="B186" s="292"/>
      <c r="C186" s="267" t="s">
        <v>480</v>
      </c>
      <c r="D186" s="267"/>
      <c r="E186" s="267"/>
      <c r="F186" s="290" t="s">
        <v>407</v>
      </c>
      <c r="G186" s="267"/>
      <c r="H186" s="267" t="s">
        <v>481</v>
      </c>
      <c r="I186" s="267" t="s">
        <v>482</v>
      </c>
      <c r="J186" s="267"/>
      <c r="K186" s="315"/>
    </row>
    <row r="187" s="1" customFormat="1" ht="15" customHeight="1">
      <c r="B187" s="292"/>
      <c r="C187" s="267" t="s">
        <v>483</v>
      </c>
      <c r="D187" s="267"/>
      <c r="E187" s="267"/>
      <c r="F187" s="290" t="s">
        <v>407</v>
      </c>
      <c r="G187" s="267"/>
      <c r="H187" s="267" t="s">
        <v>484</v>
      </c>
      <c r="I187" s="267" t="s">
        <v>482</v>
      </c>
      <c r="J187" s="267"/>
      <c r="K187" s="315"/>
    </row>
    <row r="188" s="1" customFormat="1" ht="15" customHeight="1">
      <c r="B188" s="292"/>
      <c r="C188" s="267" t="s">
        <v>485</v>
      </c>
      <c r="D188" s="267"/>
      <c r="E188" s="267"/>
      <c r="F188" s="290" t="s">
        <v>407</v>
      </c>
      <c r="G188" s="267"/>
      <c r="H188" s="267" t="s">
        <v>486</v>
      </c>
      <c r="I188" s="267" t="s">
        <v>482</v>
      </c>
      <c r="J188" s="267"/>
      <c r="K188" s="315"/>
    </row>
    <row r="189" s="1" customFormat="1" ht="15" customHeight="1">
      <c r="B189" s="292"/>
      <c r="C189" s="328" t="s">
        <v>487</v>
      </c>
      <c r="D189" s="267"/>
      <c r="E189" s="267"/>
      <c r="F189" s="290" t="s">
        <v>407</v>
      </c>
      <c r="G189" s="267"/>
      <c r="H189" s="267" t="s">
        <v>488</v>
      </c>
      <c r="I189" s="267" t="s">
        <v>489</v>
      </c>
      <c r="J189" s="329" t="s">
        <v>490</v>
      </c>
      <c r="K189" s="315"/>
    </row>
    <row r="190" s="1" customFormat="1" ht="15" customHeight="1">
      <c r="B190" s="292"/>
      <c r="C190" s="328" t="s">
        <v>44</v>
      </c>
      <c r="D190" s="267"/>
      <c r="E190" s="267"/>
      <c r="F190" s="290" t="s">
        <v>401</v>
      </c>
      <c r="G190" s="267"/>
      <c r="H190" s="264" t="s">
        <v>491</v>
      </c>
      <c r="I190" s="267" t="s">
        <v>492</v>
      </c>
      <c r="J190" s="267"/>
      <c r="K190" s="315"/>
    </row>
    <row r="191" s="1" customFormat="1" ht="15" customHeight="1">
      <c r="B191" s="292"/>
      <c r="C191" s="328" t="s">
        <v>493</v>
      </c>
      <c r="D191" s="267"/>
      <c r="E191" s="267"/>
      <c r="F191" s="290" t="s">
        <v>401</v>
      </c>
      <c r="G191" s="267"/>
      <c r="H191" s="267" t="s">
        <v>494</v>
      </c>
      <c r="I191" s="267" t="s">
        <v>436</v>
      </c>
      <c r="J191" s="267"/>
      <c r="K191" s="315"/>
    </row>
    <row r="192" s="1" customFormat="1" ht="15" customHeight="1">
      <c r="B192" s="292"/>
      <c r="C192" s="328" t="s">
        <v>495</v>
      </c>
      <c r="D192" s="267"/>
      <c r="E192" s="267"/>
      <c r="F192" s="290" t="s">
        <v>401</v>
      </c>
      <c r="G192" s="267"/>
      <c r="H192" s="267" t="s">
        <v>496</v>
      </c>
      <c r="I192" s="267" t="s">
        <v>436</v>
      </c>
      <c r="J192" s="267"/>
      <c r="K192" s="315"/>
    </row>
    <row r="193" s="1" customFormat="1" ht="15" customHeight="1">
      <c r="B193" s="292"/>
      <c r="C193" s="328" t="s">
        <v>497</v>
      </c>
      <c r="D193" s="267"/>
      <c r="E193" s="267"/>
      <c r="F193" s="290" t="s">
        <v>407</v>
      </c>
      <c r="G193" s="267"/>
      <c r="H193" s="267" t="s">
        <v>498</v>
      </c>
      <c r="I193" s="267" t="s">
        <v>436</v>
      </c>
      <c r="J193" s="267"/>
      <c r="K193" s="315"/>
    </row>
    <row r="194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499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31" t="s">
        <v>500</v>
      </c>
      <c r="D200" s="331"/>
      <c r="E200" s="331"/>
      <c r="F200" s="331" t="s">
        <v>501</v>
      </c>
      <c r="G200" s="332"/>
      <c r="H200" s="331" t="s">
        <v>502</v>
      </c>
      <c r="I200" s="331"/>
      <c r="J200" s="331"/>
      <c r="K200" s="259"/>
    </row>
    <row r="20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="1" customFormat="1" ht="15" customHeight="1">
      <c r="B202" s="292"/>
      <c r="C202" s="267" t="s">
        <v>492</v>
      </c>
      <c r="D202" s="267"/>
      <c r="E202" s="267"/>
      <c r="F202" s="290" t="s">
        <v>45</v>
      </c>
      <c r="G202" s="267"/>
      <c r="H202" s="267" t="s">
        <v>503</v>
      </c>
      <c r="I202" s="267"/>
      <c r="J202" s="267"/>
      <c r="K202" s="315"/>
    </row>
    <row r="203" s="1" customFormat="1" ht="15" customHeight="1">
      <c r="B203" s="292"/>
      <c r="C203" s="267"/>
      <c r="D203" s="267"/>
      <c r="E203" s="267"/>
      <c r="F203" s="290" t="s">
        <v>46</v>
      </c>
      <c r="G203" s="267"/>
      <c r="H203" s="267" t="s">
        <v>504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49</v>
      </c>
      <c r="G204" s="267"/>
      <c r="H204" s="267" t="s">
        <v>505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47</v>
      </c>
      <c r="G205" s="267"/>
      <c r="H205" s="267" t="s">
        <v>506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48</v>
      </c>
      <c r="G206" s="267"/>
      <c r="H206" s="267" t="s">
        <v>507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/>
      <c r="G207" s="267"/>
      <c r="H207" s="267"/>
      <c r="I207" s="267"/>
      <c r="J207" s="267"/>
      <c r="K207" s="315"/>
    </row>
    <row r="208" s="1" customFormat="1" ht="15" customHeight="1">
      <c r="B208" s="292"/>
      <c r="C208" s="267" t="s">
        <v>448</v>
      </c>
      <c r="D208" s="267"/>
      <c r="E208" s="267"/>
      <c r="F208" s="290" t="s">
        <v>78</v>
      </c>
      <c r="G208" s="267"/>
      <c r="H208" s="267" t="s">
        <v>508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343</v>
      </c>
      <c r="G209" s="267"/>
      <c r="H209" s="267" t="s">
        <v>344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341</v>
      </c>
      <c r="G210" s="267"/>
      <c r="H210" s="267" t="s">
        <v>509</v>
      </c>
      <c r="I210" s="267"/>
      <c r="J210" s="267"/>
      <c r="K210" s="315"/>
    </row>
    <row r="211" s="1" customFormat="1" ht="15" customHeight="1">
      <c r="B211" s="333"/>
      <c r="C211" s="267"/>
      <c r="D211" s="267"/>
      <c r="E211" s="267"/>
      <c r="F211" s="290" t="s">
        <v>345</v>
      </c>
      <c r="G211" s="328"/>
      <c r="H211" s="319" t="s">
        <v>346</v>
      </c>
      <c r="I211" s="319"/>
      <c r="J211" s="319"/>
      <c r="K211" s="334"/>
    </row>
    <row r="212" s="1" customFormat="1" ht="15" customHeight="1">
      <c r="B212" s="333"/>
      <c r="C212" s="267"/>
      <c r="D212" s="267"/>
      <c r="E212" s="267"/>
      <c r="F212" s="290" t="s">
        <v>347</v>
      </c>
      <c r="G212" s="328"/>
      <c r="H212" s="319" t="s">
        <v>510</v>
      </c>
      <c r="I212" s="319"/>
      <c r="J212" s="319"/>
      <c r="K212" s="334"/>
    </row>
    <row r="213" s="1" customFormat="1" ht="15" customHeight="1">
      <c r="B213" s="333"/>
      <c r="C213" s="267"/>
      <c r="D213" s="267"/>
      <c r="E213" s="267"/>
      <c r="F213" s="290"/>
      <c r="G213" s="328"/>
      <c r="H213" s="319"/>
      <c r="I213" s="319"/>
      <c r="J213" s="319"/>
      <c r="K213" s="334"/>
    </row>
    <row r="214" s="1" customFormat="1" ht="15" customHeight="1">
      <c r="B214" s="333"/>
      <c r="C214" s="267" t="s">
        <v>472</v>
      </c>
      <c r="D214" s="267"/>
      <c r="E214" s="267"/>
      <c r="F214" s="290">
        <v>1</v>
      </c>
      <c r="G214" s="328"/>
      <c r="H214" s="319" t="s">
        <v>511</v>
      </c>
      <c r="I214" s="319"/>
      <c r="J214" s="319"/>
      <c r="K214" s="334"/>
    </row>
    <row r="215" s="1" customFormat="1" ht="15" customHeight="1">
      <c r="B215" s="333"/>
      <c r="C215" s="267"/>
      <c r="D215" s="267"/>
      <c r="E215" s="267"/>
      <c r="F215" s="290">
        <v>2</v>
      </c>
      <c r="G215" s="328"/>
      <c r="H215" s="319" t="s">
        <v>512</v>
      </c>
      <c r="I215" s="319"/>
      <c r="J215" s="319"/>
      <c r="K215" s="334"/>
    </row>
    <row r="216" s="1" customFormat="1" ht="15" customHeight="1">
      <c r="B216" s="333"/>
      <c r="C216" s="267"/>
      <c r="D216" s="267"/>
      <c r="E216" s="267"/>
      <c r="F216" s="290">
        <v>3</v>
      </c>
      <c r="G216" s="328"/>
      <c r="H216" s="319" t="s">
        <v>513</v>
      </c>
      <c r="I216" s="319"/>
      <c r="J216" s="319"/>
      <c r="K216" s="334"/>
    </row>
    <row r="217" s="1" customFormat="1" ht="15" customHeight="1">
      <c r="B217" s="333"/>
      <c r="C217" s="267"/>
      <c r="D217" s="267"/>
      <c r="E217" s="267"/>
      <c r="F217" s="290">
        <v>4</v>
      </c>
      <c r="G217" s="328"/>
      <c r="H217" s="319" t="s">
        <v>514</v>
      </c>
      <c r="I217" s="319"/>
      <c r="J217" s="319"/>
      <c r="K217" s="334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TATA\pc</dc:creator>
  <cp:lastModifiedBy>TATA\pc</cp:lastModifiedBy>
  <dcterms:created xsi:type="dcterms:W3CDTF">2021-10-26T16:37:23Z</dcterms:created>
  <dcterms:modified xsi:type="dcterms:W3CDTF">2021-10-26T16:37:29Z</dcterms:modified>
</cp:coreProperties>
</file>